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2" activeTab="20"/>
  </bookViews>
  <sheets>
    <sheet name="Прилог 1" sheetId="1" r:id="rId1"/>
    <sheet name="Прилог 1а" sheetId="2" r:id="rId2"/>
    <sheet name="Прилог 1б" sheetId="3" r:id="rId3"/>
    <sheet name="Прилог 3" sheetId="4" r:id="rId4"/>
    <sheet name="Прилог 3а" sheetId="5" r:id="rId5"/>
    <sheet name="Прилог 3б" sheetId="6" r:id="rId6"/>
    <sheet name="Прилог 2" sheetId="7" r:id="rId7"/>
    <sheet name="Прилог 4" sheetId="8" r:id="rId8"/>
    <sheet name="Прилог 2 наставак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a" sheetId="15" r:id="rId15"/>
    <sheet name="Прилог 10" sheetId="16" r:id="rId16"/>
    <sheet name="Прилог 11" sheetId="17" r:id="rId17"/>
    <sheet name="Прилог 12" sheetId="18" r:id="rId18"/>
    <sheet name="Прилог 14" sheetId="19" r:id="rId19"/>
    <sheet name="Прилог 15" sheetId="20" r:id="rId20"/>
    <sheet name="Прилог 13" sheetId="21" r:id="rId21"/>
  </sheets>
  <definedNames>
    <definedName name="_xlfn.IFERROR" hidden="1">#NAME?</definedName>
    <definedName name="_xlfn_IFERROR">#N/A</definedName>
    <definedName name="Excel_BuiltIn_Print_Area" localSheetId="15">'Прилог 10'!$B$2:$L$43</definedName>
    <definedName name="Excel_BuiltIn_Print_Area" localSheetId="16">'Прилог 11'!$B$2:$L$44</definedName>
    <definedName name="Excel_BuiltIn_Print_Area" localSheetId="17">'Прилог 12'!$B$2:$Q$26</definedName>
    <definedName name="Excel_BuiltIn_Print_Area" localSheetId="18">'Прилог 14'!$B$3:$O$35</definedName>
    <definedName name="Excel_BuiltIn_Print_Area" localSheetId="19">'Прилог 15'!$B$2:$I$20</definedName>
    <definedName name="Excel_BuiltIn_Print_Area" localSheetId="1">'Прилог 1а'!$B$2:$F$89</definedName>
    <definedName name="Excel_BuiltIn_Print_Area" localSheetId="2">'Прилог 1б'!$C$3:$F$59</definedName>
    <definedName name="Excel_BuiltIn_Print_Area" localSheetId="6">'Прилог 2'!$A$1:$F$50</definedName>
    <definedName name="Excel_BuiltIn_Print_Area" localSheetId="3">'Прилог 3'!$B$1:$I$147</definedName>
    <definedName name="Excel_BuiltIn_Print_Area" localSheetId="5">'Прилог 3б'!$B$3:$G$58</definedName>
    <definedName name="Excel_BuiltIn_Print_Area" localSheetId="9">'Прилог 5'!$B$2:$I$42</definedName>
    <definedName name="Excel_BuiltIn_Print_Area" localSheetId="11">'Прилог 7'!$B$2:$L$32</definedName>
    <definedName name="Excel_BuiltIn_Print_Area" localSheetId="12">'Прилог 8'!$B$2:$I$34</definedName>
    <definedName name="Excel_BuiltIn_Print_Area" localSheetId="13">'Прилог 9'!$B$2:$O$70</definedName>
    <definedName name="Excel_BuiltIn_Print_Titles" localSheetId="0">'Прилог 1'!$5:$6</definedName>
    <definedName name="Excel_BuiltIn_Print_Titles" localSheetId="1">'Прилог 1а'!$8:$9</definedName>
    <definedName name="Excel_BuiltIn_Print_Titles" localSheetId="2">'Прилог 1б'!$7:$8</definedName>
    <definedName name="Excel_BuiltIn_Print_Titles" localSheetId="3">'Прилог 3'!$5:$7</definedName>
    <definedName name="Excel_BuiltIn_Print_Titles" localSheetId="4">'Прилог 3а'!$8:$9</definedName>
    <definedName name="_xlnm.Print_Area" localSheetId="15">'Прилог 10'!$B$2:$L$43</definedName>
    <definedName name="_xlnm.Print_Area" localSheetId="16">'Прилог 11'!$B$2:$L$44</definedName>
    <definedName name="_xlnm.Print_Area" localSheetId="17">'Прилог 12'!$B$2:$Q$26</definedName>
    <definedName name="_xlnm.Print_Area" localSheetId="18">'Прилог 14'!$B$3:$O$35</definedName>
    <definedName name="_xlnm.Print_Area" localSheetId="19">'Прилог 15'!$B$2:$I$20</definedName>
    <definedName name="_xlnm.Print_Area" localSheetId="1">'Прилог 1а'!$B$2:$F$89</definedName>
    <definedName name="_xlnm.Print_Area" localSheetId="2">'Прилог 1б'!$C$3:$F$59</definedName>
    <definedName name="_xlnm.Print_Area" localSheetId="6">'Прилог 2'!$A$1:$F$50</definedName>
    <definedName name="_xlnm.Print_Area" localSheetId="3">'Прилог 3'!$B$1:$I$147</definedName>
    <definedName name="_xlnm.Print_Area" localSheetId="5">'Прилог 3б'!$B$3:$G$58</definedName>
    <definedName name="_xlnm.Print_Area" localSheetId="9">'Прилог 5'!$B$2:$I$42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2">'Прилог 1б'!$7:$8</definedName>
    <definedName name="_xlnm.Print_Titles" localSheetId="3">'Прилог 3'!$5:$7</definedName>
    <definedName name="_xlnm.Print_Titles" localSheetId="4">'Прилог 3а'!$8:$9</definedName>
  </definedNames>
  <calcPr fullCalcOnLoad="1"/>
</workbook>
</file>

<file path=xl/sharedStrings.xml><?xml version="1.0" encoding="utf-8"?>
<sst xmlns="http://schemas.openxmlformats.org/spreadsheetml/2006/main" count="1805" uniqueCount="907">
  <si>
    <t>Прилог 1.</t>
  </si>
  <si>
    <t>у 000 динара</t>
  </si>
  <si>
    <t>Група рачуна, рачун</t>
  </si>
  <si>
    <t>П О З И Ц И Ј А</t>
  </si>
  <si>
    <t>АОП</t>
  </si>
  <si>
    <t>АКТИВА</t>
  </si>
  <si>
    <t>А. УПИСАНИ А НЕУПЛАЋЕНИ КАПИТАЛ</t>
  </si>
  <si>
    <t>0001</t>
  </si>
  <si>
    <r>
      <rPr>
        <b/>
        <sz val="14"/>
        <rFont val="Times New Roman"/>
        <family val="1"/>
      </rPr>
      <t xml:space="preserve">Б.СТАЛНА ИМОВИНА </t>
    </r>
    <r>
      <rPr>
        <sz val="14"/>
        <rFont val="Times New Roman"/>
        <family val="1"/>
      </rPr>
      <t>(0003+0010+0019+0024+0034)</t>
    </r>
  </si>
  <si>
    <t>0002</t>
  </si>
  <si>
    <t>I. НЕМАТЕРИЈАЛНА ИМОВИНА (0004+0005+0006+0007+0008+0009)</t>
  </si>
  <si>
    <t>0003</t>
  </si>
  <si>
    <t>010 и део 019</t>
  </si>
  <si>
    <t>1. Улагања у развој</t>
  </si>
  <si>
    <t>0004</t>
  </si>
  <si>
    <t>011, 012 и део 019</t>
  </si>
  <si>
    <t>2. Концесије, патенти, лиценце, робне и услужне марке, софтвер и остала права</t>
  </si>
  <si>
    <t>0005</t>
  </si>
  <si>
    <t>013 и део 019</t>
  </si>
  <si>
    <t>3. Гудвил</t>
  </si>
  <si>
    <t>0006</t>
  </si>
  <si>
    <t>014 и део 019</t>
  </si>
  <si>
    <t>4. Остала нематеријална имовина</t>
  </si>
  <si>
    <t>0007</t>
  </si>
  <si>
    <t>015 и део 019</t>
  </si>
  <si>
    <t>5. Нематеријална имовина у припреми</t>
  </si>
  <si>
    <t>0008</t>
  </si>
  <si>
    <t>016 и део 019</t>
  </si>
  <si>
    <t>6. Аванси за нематеријалну имовину</t>
  </si>
  <si>
    <t>0009</t>
  </si>
  <si>
    <t>II. НЕКРЕТНИНЕ, ПОСТРОJEЊА И ОПРЕМА (0011 + 0012 + 0013 + 0014 + 0015 + 0016 + 0017 + 0018)</t>
  </si>
  <si>
    <t>0010</t>
  </si>
  <si>
    <t>020, 021 и део 029</t>
  </si>
  <si>
    <t>1. Земљиште</t>
  </si>
  <si>
    <t>0011</t>
  </si>
  <si>
    <t>022 и део 029</t>
  </si>
  <si>
    <t>2. Грађевински објекти</t>
  </si>
  <si>
    <t>0012</t>
  </si>
  <si>
    <t>023 и део 029</t>
  </si>
  <si>
    <t>3. Постројења и опрема</t>
  </si>
  <si>
    <t>0013</t>
  </si>
  <si>
    <t>024 и део 029</t>
  </si>
  <si>
    <t>4. Инвестиционе некретнине</t>
  </si>
  <si>
    <t>0014</t>
  </si>
  <si>
    <t>025 и део 029</t>
  </si>
  <si>
    <t>5. Остале некретнине, постројења и опрема</t>
  </si>
  <si>
    <t>0015</t>
  </si>
  <si>
    <t>026 и део 029</t>
  </si>
  <si>
    <t>6. Некретнине, постројења и опрема у припреми</t>
  </si>
  <si>
    <t>0016</t>
  </si>
  <si>
    <t>027 и део 029</t>
  </si>
  <si>
    <t>7. Улагања на туђим некретнинама, постројењима и опреми</t>
  </si>
  <si>
    <t>0017</t>
  </si>
  <si>
    <t>028 и део 029</t>
  </si>
  <si>
    <t>8. Аванси за некретнине, постројења и опрему</t>
  </si>
  <si>
    <t>0018</t>
  </si>
  <si>
    <t>III. БИОЛОШКА СРЕДСТВА (0020 + 0021 + 0022 + 0023)</t>
  </si>
  <si>
    <t>0019</t>
  </si>
  <si>
    <t>030, 031 и део 039</t>
  </si>
  <si>
    <t>1. Шуме и вишегодишњи засади</t>
  </si>
  <si>
    <t>0020</t>
  </si>
  <si>
    <t>032 и део 039</t>
  </si>
  <si>
    <t>2. Основно стадо</t>
  </si>
  <si>
    <t>0021</t>
  </si>
  <si>
    <t>037 и део 039</t>
  </si>
  <si>
    <t>3. Биолошка средства у припреми</t>
  </si>
  <si>
    <t>0022</t>
  </si>
  <si>
    <t>038 и део 039</t>
  </si>
  <si>
    <t>4. Аванси за биолошка средства</t>
  </si>
  <si>
    <t>0023</t>
  </si>
  <si>
    <t>04. осим 047</t>
  </si>
  <si>
    <t>IV. ДУГОРОЧНИ ФИНАНСИЈСКИ ПЛАСМАНИ 0025 + 0026 + 0027 + 0028 + 0029 + 0030 + 0031 + 0032 + 0033)</t>
  </si>
  <si>
    <t>0024</t>
  </si>
  <si>
    <t>040 и део 049</t>
  </si>
  <si>
    <t>1. Учешћа у капиталу зависних правних лица</t>
  </si>
  <si>
    <t>0025</t>
  </si>
  <si>
    <t>041 и део 049</t>
  </si>
  <si>
    <t>2. Учешћа у капиталу придружених правних лица и заједничким подухватима</t>
  </si>
  <si>
    <t>0026</t>
  </si>
  <si>
    <t>042 и део 049</t>
  </si>
  <si>
    <t>3. Учешћа у капиталу осталих правних лица и друге хартије од вредности расположиве за продају</t>
  </si>
  <si>
    <t>0027</t>
  </si>
  <si>
    <t>део 043, део 044 и део 049</t>
  </si>
  <si>
    <t>4. Дугорочни пласмани матичним и зависним правним лицима</t>
  </si>
  <si>
    <t>0028</t>
  </si>
  <si>
    <t>5. Дугорочни пласмани осталим повезаним правним лицима</t>
  </si>
  <si>
    <t>0029</t>
  </si>
  <si>
    <t>део 045 и део 049</t>
  </si>
  <si>
    <t>6. Дугорочни пласмани у земљи</t>
  </si>
  <si>
    <t>0030</t>
  </si>
  <si>
    <t>7. Дугорочни пласмани у иностранству</t>
  </si>
  <si>
    <t>0031</t>
  </si>
  <si>
    <t>046 и део 049</t>
  </si>
  <si>
    <t>8. Хартије од вредности које се држе до доспећа</t>
  </si>
  <si>
    <t>0032</t>
  </si>
  <si>
    <t>048 и део 049</t>
  </si>
  <si>
    <t>9. Остали дугорочни финансијски пласмани</t>
  </si>
  <si>
    <t>0033</t>
  </si>
  <si>
    <t>V. ДУГОРОЧНА ПОТРАЖИВАЊА (0035 + 0036 + 0037 + 0038 + 0039 + 0040 + 0041)</t>
  </si>
  <si>
    <t>0034</t>
  </si>
  <si>
    <t>050 и део 059</t>
  </si>
  <si>
    <t>1. Потраживања од матичног и зависних правних лица</t>
  </si>
  <si>
    <t>0035</t>
  </si>
  <si>
    <t>051 и део 059</t>
  </si>
  <si>
    <t>2. Потраживања од осталих повезаних лица</t>
  </si>
  <si>
    <t>0036</t>
  </si>
  <si>
    <t>052 и део 059</t>
  </si>
  <si>
    <t>3. Потраживања по основу продаје на робни кредит</t>
  </si>
  <si>
    <t>0037</t>
  </si>
  <si>
    <t>053 и део 059</t>
  </si>
  <si>
    <t>4. Потраживања за продају по уговорима о финансијском лизингу</t>
  </si>
  <si>
    <t>0038</t>
  </si>
  <si>
    <t>054 и део 059</t>
  </si>
  <si>
    <t>5. Потраживања по основу јемства</t>
  </si>
  <si>
    <t>0039</t>
  </si>
  <si>
    <t>055 и део 059</t>
  </si>
  <si>
    <t>6. Спорна и сумњива потраживања</t>
  </si>
  <si>
    <t>0040</t>
  </si>
  <si>
    <t>056 и део 059</t>
  </si>
  <si>
    <t>7. Остала дугорочна потраживања</t>
  </si>
  <si>
    <t>0041</t>
  </si>
  <si>
    <t>В. ОДЛОЖЕНА ПОРЕСКА СРЕДСТВА</t>
  </si>
  <si>
    <t>0042</t>
  </si>
  <si>
    <t>Г. ОБРТНА ИМОВИНА (0044 + 0051 + 0059 + 0060 + 0061 + 0062 + 0068 + 0069 + 0070)</t>
  </si>
  <si>
    <t>0043</t>
  </si>
  <si>
    <t>Класа 1</t>
  </si>
  <si>
    <t>I. ЗАЛИХЕ (0045 + 0046 + 0047 + 0048 + 0049 + 0050)</t>
  </si>
  <si>
    <t>0044</t>
  </si>
  <si>
    <t>1. Материјал, резервни делови, алат и ситан инвентар</t>
  </si>
  <si>
    <t>0045</t>
  </si>
  <si>
    <t>2. Недовршена производња и недовршене услуге</t>
  </si>
  <si>
    <t>0046</t>
  </si>
  <si>
    <t>3. Готови производи</t>
  </si>
  <si>
    <t>0047</t>
  </si>
  <si>
    <t>4. Роба</t>
  </si>
  <si>
    <t>0048</t>
  </si>
  <si>
    <t>5. Стална средства намењена продаји</t>
  </si>
  <si>
    <t>0049</t>
  </si>
  <si>
    <t>6. Плаћени аванси за залихе и услуге</t>
  </si>
  <si>
    <t>0050</t>
  </si>
  <si>
    <t>II. ПОТРАЖИВАЊА ПО ОСНОВУ ПРОДАЈЕ (0052 + 0053 + 0054 + 0055 + 0056 + 0057 + 0058)</t>
  </si>
  <si>
    <t>0051</t>
  </si>
  <si>
    <t>200 и део 209</t>
  </si>
  <si>
    <t>1. Купци у земљи – матична и зависна правна лица</t>
  </si>
  <si>
    <t>0052</t>
  </si>
  <si>
    <t>201 и део 209</t>
  </si>
  <si>
    <t>2. Купци у иностранству – матична и зависна правна лица</t>
  </si>
  <si>
    <t>0053</t>
  </si>
  <si>
    <t>202 и део 209</t>
  </si>
  <si>
    <t>3. Купци у земљи – остала повезана правна лица</t>
  </si>
  <si>
    <t>0054</t>
  </si>
  <si>
    <t>203 и део 209</t>
  </si>
  <si>
    <t>4. Купци у иностранству – остала повезана правна лица</t>
  </si>
  <si>
    <t>0055</t>
  </si>
  <si>
    <t>204 и део 209</t>
  </si>
  <si>
    <t>5. Купци у земљи</t>
  </si>
  <si>
    <t>0056</t>
  </si>
  <si>
    <t>205 и део 209</t>
  </si>
  <si>
    <t>6. Купци у иностранству</t>
  </si>
  <si>
    <t>0057</t>
  </si>
  <si>
    <t>206 и део 209</t>
  </si>
  <si>
    <t>7. Остала потраживања по основу продаје</t>
  </si>
  <si>
    <t>0058</t>
  </si>
  <si>
    <t>III. ПОТРАЖИВАЊА ИЗ СПЕЦИФИЧНИХ ПОСЛОВА</t>
  </si>
  <si>
    <t>0059</t>
  </si>
  <si>
    <t>IV. ДРУГА ПОТРАЖИВАЊА</t>
  </si>
  <si>
    <t>0060</t>
  </si>
  <si>
    <t>V. ФИНАНСИЈСКА СРЕДСТВА КОЈА СЕ ВРЕДНУЈУ ПО ФЕР ВРЕДНОСТИ КРОЗ БИЛАНС УСПЕХА</t>
  </si>
  <si>
    <t>0061</t>
  </si>
  <si>
    <t>23 осим 236 и 237</t>
  </si>
  <si>
    <t>VI. КРАТКОРОЧНИ ФИНАНСИЈСКИ ПЛАСМАНИ (0063 + 0064 + 0065 + 0066 + 0067)</t>
  </si>
  <si>
    <t>0062</t>
  </si>
  <si>
    <t>230 и део 239</t>
  </si>
  <si>
    <t>1. Краткорочни кредити и пласмани – матична и зависна правна лица</t>
  </si>
  <si>
    <t>0063</t>
  </si>
  <si>
    <t>231 и део 239</t>
  </si>
  <si>
    <t>2. Краткорочни кредити и пласмани – остала повезана правна лица</t>
  </si>
  <si>
    <t>0064</t>
  </si>
  <si>
    <t>232 и део 239</t>
  </si>
  <si>
    <t>3. Краткорочни кредити и зајмови у земљи</t>
  </si>
  <si>
    <t>0065</t>
  </si>
  <si>
    <t>233 и део 239</t>
  </si>
  <si>
    <t>4. Краткорочни кредити и зајмови у иностранству</t>
  </si>
  <si>
    <t>0066</t>
  </si>
  <si>
    <t>234, 235, 238 и део 239</t>
  </si>
  <si>
    <t>5. Остали краткорочни финансијски пласмани</t>
  </si>
  <si>
    <t>0067</t>
  </si>
  <si>
    <t>VII. ГОТОВИНСКИ ЕКВИВАЛЕНТИ И ГОТОВИНА</t>
  </si>
  <si>
    <t>0068</t>
  </si>
  <si>
    <t>VIII. ПОРЕЗ НА ДОДАТУ ВРЕДНОСТ</t>
  </si>
  <si>
    <t>0069</t>
  </si>
  <si>
    <t>28 осим 288</t>
  </si>
  <si>
    <t>IX. АКТИВНА ВРЕМЕНСКА РАЗГРАНИЧЕЊА</t>
  </si>
  <si>
    <t>0070</t>
  </si>
  <si>
    <t>Д. УКУПНА АКТИВА = ПОСЛОВНА ИМОВИНА (0001 + 0002 + 0042 + 0043)</t>
  </si>
  <si>
    <t>0071</t>
  </si>
  <si>
    <t>Ђ. ВАНБИЛАНСНА АКТИВА</t>
  </si>
  <si>
    <t>0072</t>
  </si>
  <si>
    <t>ПАСИВА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</si>
  <si>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</si>
  <si>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</si>
  <si>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</si>
  <si>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</si>
  <si>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</si>
  <si>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</si>
  <si>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</si>
  <si>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</si>
  <si>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</si>
  <si>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</si>
  <si>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</si>
  <si>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</si>
  <si>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</si>
  <si>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</si>
  <si>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</si>
  <si>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</si>
  <si>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</si>
  <si>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</si>
  <si>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</si>
  <si>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</si>
  <si>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</si>
  <si>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</si>
  <si>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</si>
  <si>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</si>
  <si>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</si>
  <si>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</si>
  <si>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</si>
  <si>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</si>
  <si>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</si>
  <si>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</si>
  <si>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</si>
  <si>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</si>
  <si>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</si>
  <si>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</si>
  <si>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</si>
  <si>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</si>
  <si>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</si>
  <si>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</si>
  <si>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</si>
  <si>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</si>
  <si>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</si>
  <si>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</si>
  <si>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</si>
  <si>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</si>
  <si>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</si>
  <si>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</si>
  <si>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</si>
  <si>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</si>
  <si>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</si>
  <si>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</si>
  <si>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</si>
  <si>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</si>
  <si>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</si>
  <si>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</si>
  <si>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</si>
  <si>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</si>
  <si>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</si>
  <si>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</si>
  <si>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</si>
  <si>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</si>
  <si>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</si>
  <si>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</si>
  <si>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</si>
  <si>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</si>
  <si>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</si>
  <si>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</si>
  <si>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</si>
  <si>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</si>
  <si>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</si>
  <si>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</si>
  <si>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</si>
  <si>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</si>
  <si>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</si>
  <si>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</si>
  <si>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</si>
  <si>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</si>
  <si>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</si>
  <si>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</si>
  <si>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</si>
  <si>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</si>
  <si>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</si>
  <si>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</si>
  <si>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</si>
  <si>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</si>
  <si>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</si>
  <si>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</si>
  <si>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</si>
  <si>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</si>
  <si>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</si>
  <si>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</si>
  <si>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</si>
  <si>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</si>
  <si>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</si>
  <si>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</si>
  <si>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</si>
  <si>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</si>
  <si>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</si>
  <si>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</si>
  <si>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</si>
  <si>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</si>
  <si>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</si>
  <si>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</si>
  <si>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</si>
  <si>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</si>
  <si>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</si>
  <si>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</si>
  <si>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</si>
  <si>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</si>
  <si>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</si>
  <si>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</si>
  <si>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</si>
  <si>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</si>
  <si>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</si>
  <si>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</si>
  <si>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</si>
  <si>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</si>
  <si>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</si>
  <si>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</si>
  <si>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</si>
  <si>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</si>
  <si>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</si>
  <si>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</si>
  <si>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</si>
  <si>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</si>
  <si>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</si>
  <si>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</si>
  <si>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</si>
  <si>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</si>
  <si>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</si>
  <si>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</si>
  <si>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</si>
  <si>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</si>
  <si>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</si>
  <si>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</si>
  <si>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</si>
  <si>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</si>
  <si>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Прилог 1a</t>
  </si>
  <si>
    <t>AOП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</si>
  <si>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</si>
  <si>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</si>
  <si>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</si>
  <si>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</si>
  <si>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</si>
  <si>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</si>
  <si>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</si>
  <si>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</si>
  <si>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</si>
  <si>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</si>
  <si>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</si>
  <si>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</si>
  <si>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</si>
  <si>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</si>
  <si>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</si>
  <si>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</si>
  <si>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</si>
  <si>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</si>
  <si>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</si>
  <si>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</si>
  <si>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</si>
  <si>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</si>
  <si>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</si>
  <si>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</si>
  <si>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</si>
  <si>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</si>
  <si>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</si>
  <si>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</si>
  <si>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</si>
  <si>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</si>
  <si>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</si>
  <si>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</si>
  <si>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</si>
  <si>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</si>
  <si>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</si>
  <si>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</si>
  <si>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</si>
  <si>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</si>
  <si>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</si>
  <si>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</si>
  <si>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</si>
  <si>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</si>
  <si>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</si>
  <si>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</si>
  <si>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</si>
  <si>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</si>
  <si>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</si>
  <si>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</si>
  <si>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</si>
  <si>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I.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</si>
  <si>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</si>
  <si>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</si>
  <si>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</si>
  <si>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</si>
  <si>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</si>
  <si>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</si>
  <si>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</si>
  <si>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</si>
  <si>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</si>
  <si>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</si>
  <si>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</si>
  <si>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</si>
  <si>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</si>
  <si>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</si>
  <si>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</si>
  <si>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</si>
  <si>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</si>
  <si>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</si>
  <si>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</si>
  <si>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</si>
  <si>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</si>
  <si>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</si>
  <si>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</si>
  <si>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</si>
  <si>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</si>
  <si>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</si>
  <si>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</si>
  <si>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</si>
  <si>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</si>
  <si>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</si>
  <si>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</si>
  <si>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</si>
  <si>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+ 1062 - 1063)</t>
  </si>
  <si>
    <t>Т. НЕТО ГУБИТАК (1059 – 1058 + 1060 + 1061 – 1062 + 1063)</t>
  </si>
  <si>
    <t>I. НЕТО ДОБИТАК КОЈИ ПРИПАДА МАЊИНСКИМ УЛАГАЧИМА</t>
  </si>
  <si>
    <t>II. НЕТО ДОБИТАК КОЈИ ПРИПАДА ВЕЋИНСКОМ ВЛАСНИКУ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</si>
  <si>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</si>
  <si>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</si>
  <si>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</si>
  <si>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1. Основна зарада по акцији</t>
  </si>
  <si>
    <t>2. Умањена (разводњена) зарада по акцији</t>
  </si>
  <si>
    <t>Прилог 1б</t>
  </si>
  <si>
    <t>ИЗВЕШТАЈ О ТОКОВИМА ГОТОВИНЕ</t>
  </si>
  <si>
    <t>у 000  динара</t>
  </si>
  <si>
    <t>ПОЗИЦИЈА</t>
  </si>
  <si>
    <t>Износ</t>
  </si>
  <si>
    <t>А. ТОКОВИ ГОТОВИНЕ ИЗ ПОСЛОВНИХ АКТИВНОСТИ</t>
  </si>
  <si>
    <t>I. Приливи готовине из пословних активности (1 до 3)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</si>
  <si>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</si>
  <si>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</si>
  <si>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</si>
  <si>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II. Одливи готовине из пословних активности (1 до 5)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</si>
  <si>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</si>
  <si>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</si>
  <si>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</si>
  <si>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</si>
  <si>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</si>
  <si>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</si>
  <si>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</si>
  <si>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Б. ТОКОВИ ГОТОВИНЕ ИЗ АКТИВНОСТИ ИНВЕСТИРАЊА</t>
  </si>
  <si>
    <t>I. Приливи готовине из активности инвестирања (1 до 5)</t>
  </si>
  <si>
    <t>1. Продаја акција и удела (нето приливи)</t>
  </si>
  <si>
    <t>2. Продаја нематеријалне имовине,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</si>
  <si>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</si>
  <si>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</si>
  <si>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</si>
  <si>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II. Одливи готовине из активности инвестирања (1 до 3)</t>
  </si>
  <si>
    <t>1. Куповина акција и удела (нето одливи)</t>
  </si>
  <si>
    <t>2. Куповина нематеријалне имовине, некретнина, постројења, опреме и биолошких средстава</t>
  </si>
  <si>
    <t>3. Остали финансијски пласмани (нето одливи)</t>
  </si>
  <si>
    <t>III. Нето прилив готовине из активности инвестирања (I-II)</t>
  </si>
  <si>
    <t>IV. Нето одлив готовине из активности инвестирања (II-I)</t>
  </si>
  <si>
    <t>В. ТОКОВИ ГОТОВИНЕ ИЗ АКТИВНОСТИ ФИНАНСИРАЊА</t>
  </si>
  <si>
    <t>I. Приливи готовине из активности финансирања (1 до 5)</t>
  </si>
  <si>
    <t>1. Увећање основног капитала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</si>
  <si>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</si>
  <si>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</si>
  <si>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</si>
  <si>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</si>
  <si>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</si>
  <si>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1. Откуп сопствених акција и удела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</si>
  <si>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</si>
  <si>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</si>
  <si>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</si>
  <si>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</si>
  <si>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</si>
  <si>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</si>
  <si>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</si>
  <si>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rPr>
        <b/>
        <sz val="12"/>
        <color indexed="8"/>
        <rFont val="Times New Roman"/>
        <family val="1"/>
      </rP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</si>
  <si>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rPr>
        <b/>
        <sz val="12"/>
        <color indexed="8"/>
        <rFont val="Times New Roman"/>
        <family val="1"/>
      </rP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</si>
  <si>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rPr>
        <b/>
        <sz val="12"/>
        <color indexed="8"/>
        <rFont val="Times New Roman"/>
        <family val="1"/>
      </rP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</si>
  <si>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rPr>
        <b/>
        <sz val="12"/>
        <color indexed="8"/>
        <rFont val="Times New Roman"/>
        <family val="1"/>
      </rPr>
      <t>Е. НЕТО ОДЛИВ ГОТОВИНЕ</t>
    </r>
    <r>
      <rPr>
        <sz val="12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</si>
  <si>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</si>
  <si>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</si>
  <si>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t>И. НЕГАТИВНЕ КУРСНЕ РАЗЛИКЕ ПО ОСНОВУ ПРЕРАЧУНА ГОТОВИНЕ</t>
  </si>
  <si>
    <r>
      <rPr>
        <b/>
        <sz val="12"/>
        <color indexed="8"/>
        <rFont val="Times New Roman"/>
        <family val="1"/>
      </rP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</si>
  <si>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Прилог 2 </t>
  </si>
  <si>
    <t>Приказ планираних и реализованих индикатора пословања</t>
  </si>
  <si>
    <t>2019. година</t>
  </si>
  <si>
    <t>2020. година</t>
  </si>
  <si>
    <t>2021. година</t>
  </si>
  <si>
    <t>Укупни капитал</t>
  </si>
  <si>
    <t>План</t>
  </si>
  <si>
    <t>Реализација</t>
  </si>
  <si>
    <t>-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</si>
  <si>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</si>
  <si>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</si>
  <si>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</si>
  <si>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Пословни приходи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</si>
  <si>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</si>
  <si>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</si>
  <si>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</si>
  <si>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</si>
  <si>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</si>
  <si>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Инвестиције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</si>
  <si>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</si>
  <si>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>Просечна  нето зарада = збир свих исплаћених нето зарада у години / 12 / број запослених</t>
  </si>
  <si>
    <t>2019. година реализација</t>
  </si>
  <si>
    <t>EBITDA</t>
  </si>
  <si>
    <t>ROA</t>
  </si>
  <si>
    <t>ROE</t>
  </si>
  <si>
    <t>Оперативни новчани ток</t>
  </si>
  <si>
    <t>Дуг / капитал</t>
  </si>
  <si>
    <t>Ликвидност</t>
  </si>
  <si>
    <t>% зарада у пословним приходима</t>
  </si>
  <si>
    <t>Стање на дан 31.12.2019.</t>
  </si>
  <si>
    <t>Стање на дан 31.12.2020.</t>
  </si>
  <si>
    <t>План на дан 31.12.2021.</t>
  </si>
  <si>
    <t>Кредитно задужење без гаранције државе</t>
  </si>
  <si>
    <t>Кредитно задужење са гаранцијом државе</t>
  </si>
  <si>
    <t>Укупно кредитно задужење</t>
  </si>
  <si>
    <t>Субвенције</t>
  </si>
  <si>
    <t>Пренето</t>
  </si>
  <si>
    <t>Реализовано</t>
  </si>
  <si>
    <t>Остали приходи из буџета</t>
  </si>
  <si>
    <t>Укупно приходи из буџета</t>
  </si>
  <si>
    <t>НАПОМЕНА: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</si>
  <si>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</si>
  <si>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се: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</si>
  <si>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се: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</si>
  <si>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</si>
  <si>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 и капитала (укупна ставка из пасиве биланса стања) *100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</si>
  <si>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</si>
  <si>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</si>
  <si>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Прилог 3.</t>
  </si>
  <si>
    <t>БИЛАНС СТАЊА  на дан 31.12.2021. године</t>
  </si>
  <si>
    <t>Прилог 3а</t>
  </si>
  <si>
    <t>БИЛАНС УСПЕХА за период 01.01 - 31.12.2021. године</t>
  </si>
  <si>
    <t>П О З И Ц И  Ј А</t>
  </si>
  <si>
    <t>И  З  Н  О  С</t>
  </si>
  <si>
    <t>План 
01.01-31.12.2021.</t>
  </si>
  <si>
    <t>Прилог 3б</t>
  </si>
  <si>
    <t>у периоду од 01.01. до 31.12.2021. године</t>
  </si>
  <si>
    <t>Прилог 4.</t>
  </si>
  <si>
    <t>СУБВЕНЦИЈЕ И ОСТАЛИ ПРИХОДИ ИЗ БУЏЕТА</t>
  </si>
  <si>
    <t>у динарима</t>
  </si>
  <si>
    <t>Приход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</si>
  <si>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</si>
  <si>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</si>
  <si>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</si>
  <si>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</si>
  <si>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Износ неутрошених средстава из ранијих година   (у односу на претходну)</t>
  </si>
  <si>
    <t>4 (2-3)</t>
  </si>
  <si>
    <t>Остали приходи из буџета*</t>
  </si>
  <si>
    <t>УКУПНО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</si>
  <si>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</si>
  <si>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</si>
  <si>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</si>
  <si>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</si>
  <si>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</si>
  <si>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Прилог 5.</t>
  </si>
  <si>
    <t xml:space="preserve">ТРОШКОВИ ЗАПОСЛЕНИХ </t>
  </si>
  <si>
    <t>Р.бр.</t>
  </si>
  <si>
    <t>Трошкови запослених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</si>
  <si>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</si>
  <si>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</si>
  <si>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</si>
  <si>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</si>
  <si>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</si>
  <si>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</si>
  <si>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</si>
  <si>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</si>
  <si>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</si>
  <si>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</si>
  <si>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</si>
  <si>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</si>
  <si>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</si>
  <si>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</si>
  <si>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</si>
  <si>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</si>
  <si>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</si>
  <si>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</si>
  <si>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</si>
  <si>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</si>
  <si>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</si>
  <si>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</si>
  <si>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</si>
  <si>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пословима*</t>
  </si>
  <si>
    <t>11</t>
  </si>
  <si>
    <t>Накнаде физичким лицима по основу осталих уговора</t>
  </si>
  <si>
    <t>12</t>
  </si>
  <si>
    <t>Број прималаца накнаде по основу осталих уговора*</t>
  </si>
  <si>
    <t>13</t>
  </si>
  <si>
    <t>Накнаде члановима скупштине</t>
  </si>
  <si>
    <t>14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</si>
  <si>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</si>
  <si>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</si>
  <si>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</si>
  <si>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</si>
  <si>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</si>
  <si>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</si>
  <si>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</si>
  <si>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</si>
  <si>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</si>
  <si>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</si>
  <si>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</si>
  <si>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</si>
  <si>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</si>
  <si>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</si>
  <si>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</si>
  <si>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</si>
  <si>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</si>
  <si>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</si>
  <si>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Број прималаца отпремнине</t>
  </si>
  <si>
    <t>24</t>
  </si>
  <si>
    <t>Јубиларне награде</t>
  </si>
  <si>
    <t>25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</si>
  <si>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</si>
  <si>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</si>
  <si>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</si>
  <si>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</si>
  <si>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</si>
  <si>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</si>
  <si>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</si>
  <si>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</si>
  <si>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</si>
  <si>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број запослених/прималаца/чланова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</si>
  <si>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</si>
  <si>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Прилог 6.</t>
  </si>
  <si>
    <t>Редни број</t>
  </si>
  <si>
    <t>Сектор / Организациона јединица</t>
  </si>
  <si>
    <t>Број систематизованих радних места</t>
  </si>
  <si>
    <t>Број извршилаца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</si>
  <si>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</si>
  <si>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</si>
  <si>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</si>
  <si>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…</t>
  </si>
  <si>
    <t>УКУПНО:</t>
  </si>
  <si>
    <t>Прилог 7.</t>
  </si>
  <si>
    <t xml:space="preserve">Квалификациона структура </t>
  </si>
  <si>
    <t>Старосна структура</t>
  </si>
  <si>
    <t>Опис</t>
  </si>
  <si>
    <t>Запослени</t>
  </si>
  <si>
    <t>Надзорни одбор/Скупштина</t>
  </si>
  <si>
    <t>Број запослених 31.12.2021.</t>
  </si>
  <si>
    <t>Број на дан 31.12.2021.</t>
  </si>
  <si>
    <t>ВСС</t>
  </si>
  <si>
    <t xml:space="preserve">До 30 година </t>
  </si>
  <si>
    <t>ВС</t>
  </si>
  <si>
    <t xml:space="preserve">30 до 40  </t>
  </si>
  <si>
    <t>ВКВ</t>
  </si>
  <si>
    <t xml:space="preserve">40 до 50 </t>
  </si>
  <si>
    <t>ССС</t>
  </si>
  <si>
    <t xml:space="preserve">50 до 60 </t>
  </si>
  <si>
    <t>КВ</t>
  </si>
  <si>
    <t xml:space="preserve">Преко 60 </t>
  </si>
  <si>
    <t>ПК</t>
  </si>
  <si>
    <t>НК</t>
  </si>
  <si>
    <t>Просечна старост</t>
  </si>
  <si>
    <t>Структура по полу</t>
  </si>
  <si>
    <t>Структура по времену у радном односу</t>
  </si>
  <si>
    <t>Мушки</t>
  </si>
  <si>
    <t>До 5 година</t>
  </si>
  <si>
    <t>Женски</t>
  </si>
  <si>
    <t>5 до 10</t>
  </si>
  <si>
    <t>10 до 15</t>
  </si>
  <si>
    <t>15 до 20</t>
  </si>
  <si>
    <t>20 до 25</t>
  </si>
  <si>
    <t>25 до 30</t>
  </si>
  <si>
    <t>30 до 35</t>
  </si>
  <si>
    <t>Преко 35</t>
  </si>
  <si>
    <t>Прилог 8</t>
  </si>
  <si>
    <t>ДИНАМИКА ЗАПОШЉАВАЊА</t>
  </si>
  <si>
    <t>Р. бр.</t>
  </si>
  <si>
    <t>Основ одлива/пријема кадрова</t>
  </si>
  <si>
    <t>Број запослених</t>
  </si>
  <si>
    <t>Стање на дан 30.06.2021. године</t>
  </si>
  <si>
    <t>1</t>
  </si>
  <si>
    <t>навести основ</t>
  </si>
  <si>
    <t>2</t>
  </si>
  <si>
    <t>3</t>
  </si>
  <si>
    <t>4</t>
  </si>
  <si>
    <t>Стање на дан 30.09.2021. године</t>
  </si>
  <si>
    <t>Стање на дан 31.12.2021. године</t>
  </si>
  <si>
    <t>Прилог 9.</t>
  </si>
  <si>
    <t>СТАРОЗАПОСЛЕНИ**</t>
  </si>
  <si>
    <t>НОВОЗАПОСЛЕНИ</t>
  </si>
  <si>
    <t>ПОСЛОВОДСТВО</t>
  </si>
  <si>
    <t xml:space="preserve">Маса зарада 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</si>
  <si>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</si>
  <si>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</si>
  <si>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</si>
  <si>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</si>
  <si>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</si>
  <si>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</si>
  <si>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</si>
  <si>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</si>
  <si>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</si>
  <si>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</si>
  <si>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</si>
  <si>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</si>
  <si>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</si>
  <si>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</si>
  <si>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 xml:space="preserve">* исплата са проценом до краја године </t>
  </si>
  <si>
    <t>СТАРОЗАПОСЛЕНИ*</t>
  </si>
  <si>
    <t>Прилог 9a</t>
  </si>
  <si>
    <t>Распон исплаћених и планираних зарада</t>
  </si>
  <si>
    <t>Бруто 1</t>
  </si>
  <si>
    <t>Нето</t>
  </si>
  <si>
    <t>Запослени без пословодства</t>
  </si>
  <si>
    <t>Најнижа зарада</t>
  </si>
  <si>
    <t>Највиша зарада</t>
  </si>
  <si>
    <t>Пословодство</t>
  </si>
  <si>
    <t>Прилог 10.</t>
  </si>
  <si>
    <t>Накнаде Надзорног одбора / Скупштине у нето износу</t>
  </si>
  <si>
    <t>Месец</t>
  </si>
  <si>
    <t>Надзорни одбор / Скупштина - план 2021. година</t>
  </si>
  <si>
    <t xml:space="preserve">Укупан износ </t>
  </si>
  <si>
    <t>Накнада председника</t>
  </si>
  <si>
    <t>Накнада члана</t>
  </si>
  <si>
    <t>Број чланова</t>
  </si>
  <si>
    <t>1+(2*3)</t>
  </si>
  <si>
    <t>Накнаде Надзорног одбора / Скупштине у бруто износу</t>
  </si>
  <si>
    <t>Прилог 11.</t>
  </si>
  <si>
    <t>Накнаде Комисије за ревизију у нето износу</t>
  </si>
  <si>
    <t>Комисија за ревизију - реализација 2020. година</t>
  </si>
  <si>
    <t>Комисија за ревизију - план 2021. година</t>
  </si>
  <si>
    <t>Накнаде Комисије за ревизију у бруто износу</t>
  </si>
  <si>
    <t xml:space="preserve"> </t>
  </si>
  <si>
    <t>Прилог 12.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</si>
  <si>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</si>
  <si>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</si>
  <si>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</si>
  <si>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</si>
  <si>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</si>
  <si>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31.12.2020. године</t>
  </si>
  <si>
    <t>Стање кредитне задужености у динарима
на дан 31.12.2020.
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</si>
  <si>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</si>
  <si>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</si>
  <si>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</si>
  <si>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</si>
  <si>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</si>
  <si>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</si>
  <si>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</si>
  <si>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</si>
  <si>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</si>
  <si>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</si>
  <si>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</si>
  <si>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</si>
  <si>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</si>
  <si>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</si>
  <si>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</si>
  <si>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од чега за ликвидност</t>
  </si>
  <si>
    <t>од чега за капиталне пројекте</t>
  </si>
  <si>
    <t>5.</t>
  </si>
  <si>
    <t>6.</t>
  </si>
  <si>
    <t>7.</t>
  </si>
  <si>
    <t>Прилог 14.</t>
  </si>
  <si>
    <t xml:space="preserve">ПЛАН ИНВЕСТИЦИЈА 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</si>
  <si>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</si>
  <si>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</si>
  <si>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</si>
  <si>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</si>
  <si>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</si>
  <si>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Износ према
 извору финансирања</t>
  </si>
  <si>
    <t xml:space="preserve">План 2023. година                 </t>
  </si>
  <si>
    <t>Сопствена средства</t>
  </si>
  <si>
    <t>Позајмљена средства</t>
  </si>
  <si>
    <t>Средства буџета  (по контима)</t>
  </si>
  <si>
    <t>Остало</t>
  </si>
  <si>
    <t>Укупно:</t>
  </si>
  <si>
    <t>Укупно инвестиције</t>
  </si>
  <si>
    <t>Прилог 15.</t>
  </si>
  <si>
    <t>СРЕДСТВА ЗА ПОСЕБНЕ НАМЕНЕ</t>
  </si>
  <si>
    <t>Позиција</t>
  </si>
  <si>
    <t xml:space="preserve">План  </t>
  </si>
  <si>
    <t>Реализација (процена)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</si>
  <si>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</si>
  <si>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</si>
  <si>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</si>
  <si>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</si>
  <si>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</si>
  <si>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</si>
  <si>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енергетски</t>
  </si>
  <si>
    <t>занатски</t>
  </si>
  <si>
    <t>привредно-рачунски</t>
  </si>
  <si>
    <t>општи послови</t>
  </si>
  <si>
    <t>50,5</t>
  </si>
  <si>
    <t>навести основ одлазак у пензију</t>
  </si>
  <si>
    <t>навести основ пријем уместо радника у пензију</t>
  </si>
  <si>
    <t>УКУПНИ  РАСХОДИ</t>
  </si>
  <si>
    <t>УКУПНИ  ПРИХОДИ</t>
  </si>
  <si>
    <t>УКУПАН ПРИХОД</t>
  </si>
  <si>
    <t>Напомена: Приликом процене резултата, нису узети у обзир потраживања која су старија од 60 дана</t>
  </si>
  <si>
    <t>Реализација (процена) на дан 31.12.2021.</t>
  </si>
  <si>
    <t>План             01.01-31.12.2021.</t>
  </si>
  <si>
    <t>Реализација (процена)      01.01-31.12.2021.</t>
  </si>
  <si>
    <t>План  01.01-31.12.2021.</t>
  </si>
  <si>
    <t>Реализација (процена)                               01.01-31.12.2021.</t>
  </si>
  <si>
    <t>2022. година</t>
  </si>
  <si>
    <t>2020. година реализација</t>
  </si>
  <si>
    <t>2021. година реализација (процена)</t>
  </si>
  <si>
    <t>План 2022. година</t>
  </si>
  <si>
    <t>Стање на дан 31.12.2021.</t>
  </si>
  <si>
    <t>План на дан 31.12.2022.</t>
  </si>
  <si>
    <t xml:space="preserve"> 2019. година</t>
  </si>
  <si>
    <t>БИЛАНС СТАЊА  на дан 31.12.2022. године</t>
  </si>
  <si>
    <t>План 31.03.2022.</t>
  </si>
  <si>
    <t>План 30.06.2022.</t>
  </si>
  <si>
    <t>План 30.09.2022.</t>
  </si>
  <si>
    <t>План 31.12.2022.</t>
  </si>
  <si>
    <t xml:space="preserve"> 01.01-31.12.2021. године</t>
  </si>
  <si>
    <t>План за период 01.01-31.12.2022. године</t>
  </si>
  <si>
    <t>БИЛАНС УСПЕХА за период 01.01 - 31.12.2022. године</t>
  </si>
  <si>
    <t>План                     01.01-31.03.2022.</t>
  </si>
  <si>
    <t>План             01.01-30.06.2022.</t>
  </si>
  <si>
    <t>План             01.01-30.09.2022.</t>
  </si>
  <si>
    <t>План              01.01-31.12.2022.</t>
  </si>
  <si>
    <t>у периоду од 01.01. до 31.12.2022. године</t>
  </si>
  <si>
    <t>План                         01.01-31.03.2022.</t>
  </si>
  <si>
    <t>План                         01.01-30.06.2022.</t>
  </si>
  <si>
    <t>План                                 01.01-30.09.2022.</t>
  </si>
  <si>
    <t>План                           01.01-31.12.2022.</t>
  </si>
  <si>
    <t>Број на дан 31.12.2022.</t>
  </si>
  <si>
    <t>Број запослених 31.12.2022.</t>
  </si>
  <si>
    <t>Стање на дан 31.03.2022. године</t>
  </si>
  <si>
    <t>Стање на дан 30.06.2022. године</t>
  </si>
  <si>
    <t>Стање на дан 30.09.2022. године</t>
  </si>
  <si>
    <t>Одлив кадрова у периоду 01.01.-31.03.2022.</t>
  </si>
  <si>
    <t>Пријем кадрова у периоду 01.01.-31.03.2022.</t>
  </si>
  <si>
    <t>Одлив кадрова у периоду 01.04.-30.06.2022.</t>
  </si>
  <si>
    <t>Пријем кадрова у периоду 01.04.-30.06.2022.</t>
  </si>
  <si>
    <t>Одлив кадрова у периоду 01.07.-30.09.2022.</t>
  </si>
  <si>
    <t>Пријем кадрова у периоду 01.07.-30.09.2022.</t>
  </si>
  <si>
    <t>Одлив кадрова у периоду 01.10.-31.12.2022.</t>
  </si>
  <si>
    <t>Пријем кадрова у периоду 01.10.-31.12.2022.</t>
  </si>
  <si>
    <t>Стање на дан 31.12.2022. године</t>
  </si>
  <si>
    <t>Исплаћена маса за зараде, број запослених и просечна зарада по месецима за 2021. годину*- Бруто 1</t>
  </si>
  <si>
    <t>Исплата по месецима  2021.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</si>
  <si>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</si>
  <si>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2022. годину - Бруто 1 </t>
  </si>
  <si>
    <t>План по месецима  2022.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</si>
  <si>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</si>
  <si>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>Исплаћена у 2021. години</t>
  </si>
  <si>
    <t>Планирана у 2022. години</t>
  </si>
  <si>
    <t xml:space="preserve">Реализација (процена)                         01.01-31.12.2021. </t>
  </si>
  <si>
    <t>План                        01.01-30.06.2022.</t>
  </si>
  <si>
    <t>План                        01.01-30.09.2022.</t>
  </si>
  <si>
    <t>План                             01.01-31.12.2022.</t>
  </si>
  <si>
    <t>Број запослених по секторима / организационим јединицама на дан 31.12.2022. године</t>
  </si>
  <si>
    <t>*старозапослени у 2022. години су они запослени који су били у радном односу у предузећу у децембру 2021. године</t>
  </si>
  <si>
    <t>Надзорни одбор / Скупштина - реализација 2021. година</t>
  </si>
  <si>
    <t>Надзорни одбор / Скупштина - план 2022. година</t>
  </si>
  <si>
    <t>План                       01.01-31.03.2022.</t>
  </si>
  <si>
    <t>План                          01.01-30.06.2022.</t>
  </si>
  <si>
    <t>План                             01.01-30.09.2022.</t>
  </si>
  <si>
    <t>План                            01.01-31.12.2022.</t>
  </si>
  <si>
    <t>План                             01.01-31.03.2022.</t>
  </si>
  <si>
    <t>План                                           01.01-30.06.2022.</t>
  </si>
  <si>
    <t>План                                01.01-30.09.2022.</t>
  </si>
  <si>
    <t xml:space="preserve">План 2024. година                 </t>
  </si>
  <si>
    <t>Реализовано закључно са 31.12.2021. године</t>
  </si>
  <si>
    <t>проширење гасовода-Горњи Брег</t>
  </si>
  <si>
    <t>Изградња МРС-Торњош</t>
  </si>
  <si>
    <t>Реконструкција топловодне мреже у Сенти</t>
  </si>
  <si>
    <t>Набавка радне машине -Мини багер</t>
  </si>
  <si>
    <t>Набавка теретног и путничког возила</t>
  </si>
  <si>
    <t>Прилог 13.</t>
  </si>
  <si>
    <t>ПЛАНИРАНА ФИНАНСИЈСКА СРЕДСТВА ЗА НАБАВКУ ДОБАРА, РАДОВА И УСЛУГА</t>
  </si>
  <si>
    <t>Реализација (процена) у 2021. години</t>
  </si>
  <si>
    <t>План                   01.01-31.03.2022.</t>
  </si>
  <si>
    <t>План                                                 01.01-30.06.2022.</t>
  </si>
  <si>
    <t>План              01.01-30.09.2022.</t>
  </si>
  <si>
    <t>План           01.01-31.12.2022.</t>
  </si>
  <si>
    <t>План
01.01-31.03.2020.</t>
  </si>
  <si>
    <t>План
01.01-30.06.2020.</t>
  </si>
  <si>
    <t>План
01.01-30.09.2020.</t>
  </si>
  <si>
    <t>План 
01.01-31.12.2020.</t>
  </si>
  <si>
    <t>Добра</t>
  </si>
  <si>
    <t>Машине и опреме</t>
  </si>
  <si>
    <t>Алати и ситан инвентар</t>
  </si>
  <si>
    <t>електр.материјал</t>
  </si>
  <si>
    <t>материјал за гас</t>
  </si>
  <si>
    <t>материјал за грејање</t>
  </si>
  <si>
    <t>резервни делови</t>
  </si>
  <si>
    <t>материјал за хиг.техн.зашт.</t>
  </si>
  <si>
    <t>материјал за заштите животне средине</t>
  </si>
  <si>
    <t>8.</t>
  </si>
  <si>
    <t>канцеларијски материјал</t>
  </si>
  <si>
    <t>9.</t>
  </si>
  <si>
    <t>мазиво</t>
  </si>
  <si>
    <t>10.</t>
  </si>
  <si>
    <t>дизел гориво</t>
  </si>
  <si>
    <t>11.</t>
  </si>
  <si>
    <t>моторни бензин</t>
  </si>
  <si>
    <t>12.</t>
  </si>
  <si>
    <t>природни гас</t>
  </si>
  <si>
    <t>13.</t>
  </si>
  <si>
    <t>електрична енергија</t>
  </si>
  <si>
    <t>Укупно добра:</t>
  </si>
  <si>
    <t>Услуге</t>
  </si>
  <si>
    <t>кооперантске услуге</t>
  </si>
  <si>
    <t>одржаванје средст.рада</t>
  </si>
  <si>
    <t>одржаванје гасних мерача</t>
  </si>
  <si>
    <t>одржаванје калориметара</t>
  </si>
  <si>
    <t>одржаванје топловода</t>
  </si>
  <si>
    <t>Укупно услуге:</t>
  </si>
  <si>
    <t>Радови</t>
  </si>
  <si>
    <t>Укупно радови:</t>
  </si>
  <si>
    <t>УКУПНО = ДОБРА + УСЛУГЕ+РАДОВИ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</si>
</sst>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(* #,##0.00_);_(* \(#,##0.00\);_(* \-??_);_(@_)"/>
    <numFmt numFmtId="173" formatCode="dd/mm/yyyy/"/>
    <numFmt numFmtId="174" formatCode="###########"/>
    <numFmt numFmtId="175" formatCode="\+0%;\-0%;0%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color indexed="8"/>
      <name val="Arial"/>
      <family val="2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9" fillId="0" borderId="33" xfId="0" applyFont="1" applyBorder="1" applyAlignment="1">
      <alignment/>
    </xf>
    <xf numFmtId="0" fontId="18" fillId="0" borderId="34" xfId="0" applyFont="1" applyBorder="1" applyAlignment="1">
      <alignment horizontal="right"/>
    </xf>
    <xf numFmtId="0" fontId="13" fillId="35" borderId="35" xfId="0" applyFont="1" applyFill="1" applyBorder="1" applyAlignment="1">
      <alignment horizontal="center" wrapText="1"/>
    </xf>
    <xf numFmtId="0" fontId="13" fillId="35" borderId="36" xfId="0" applyFont="1" applyFill="1" applyBorder="1" applyAlignment="1">
      <alignment horizontal="center" wrapText="1"/>
    </xf>
    <xf numFmtId="0" fontId="13" fillId="35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9" fillId="35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3" fontId="11" fillId="0" borderId="22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5" fillId="35" borderId="42" xfId="0" applyFont="1" applyFill="1" applyBorder="1" applyAlignment="1">
      <alignment/>
    </xf>
    <xf numFmtId="0" fontId="15" fillId="35" borderId="43" xfId="0" applyFont="1" applyFill="1" applyBorder="1" applyAlignment="1">
      <alignment horizontal="right"/>
    </xf>
    <xf numFmtId="9" fontId="11" fillId="35" borderId="44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11" fillId="0" borderId="45" xfId="0" applyNumberFormat="1" applyFont="1" applyBorder="1" applyAlignment="1">
      <alignment horizontal="center" vertical="center"/>
    </xf>
    <xf numFmtId="0" fontId="13" fillId="35" borderId="40" xfId="0" applyFont="1" applyFill="1" applyBorder="1" applyAlignment="1">
      <alignment/>
    </xf>
    <xf numFmtId="0" fontId="9" fillId="33" borderId="46" xfId="0" applyFont="1" applyFill="1" applyBorder="1" applyAlignment="1">
      <alignment/>
    </xf>
    <xf numFmtId="0" fontId="9" fillId="33" borderId="47" xfId="0" applyFont="1" applyFill="1" applyBorder="1" applyAlignment="1">
      <alignment horizontal="right"/>
    </xf>
    <xf numFmtId="9" fontId="11" fillId="33" borderId="47" xfId="60" applyFont="1" applyFill="1" applyBorder="1" applyAlignment="1" applyProtection="1">
      <alignment/>
      <protection/>
    </xf>
    <xf numFmtId="9" fontId="11" fillId="33" borderId="48" xfId="60" applyFont="1" applyFill="1" applyBorder="1" applyAlignment="1" applyProtection="1">
      <alignment/>
      <protection/>
    </xf>
    <xf numFmtId="3" fontId="11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right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49" xfId="0" applyFont="1" applyBorder="1" applyAlignment="1">
      <alignment horizontal="right"/>
    </xf>
    <xf numFmtId="14" fontId="11" fillId="35" borderId="51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0" fontId="11" fillId="33" borderId="52" xfId="0" applyFont="1" applyFill="1" applyBorder="1" applyAlignment="1">
      <alignment/>
    </xf>
    <xf numFmtId="0" fontId="11" fillId="33" borderId="52" xfId="0" applyFont="1" applyFill="1" applyBorder="1" applyAlignment="1">
      <alignment horizontal="right"/>
    </xf>
    <xf numFmtId="0" fontId="11" fillId="33" borderId="5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1" fillId="33" borderId="49" xfId="0" applyFont="1" applyFill="1" applyBorder="1" applyAlignment="1">
      <alignment horizontal="center"/>
    </xf>
    <xf numFmtId="0" fontId="11" fillId="0" borderId="49" xfId="0" applyFont="1" applyBorder="1" applyAlignment="1">
      <alignment/>
    </xf>
    <xf numFmtId="0" fontId="11" fillId="33" borderId="50" xfId="0" applyFont="1" applyFill="1" applyBorder="1" applyAlignment="1">
      <alignment horizontal="right"/>
    </xf>
    <xf numFmtId="0" fontId="11" fillId="35" borderId="53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wrapText="1"/>
    </xf>
    <xf numFmtId="0" fontId="11" fillId="33" borderId="54" xfId="0" applyFont="1" applyFill="1" applyBorder="1" applyAlignment="1">
      <alignment horizontal="left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/>
    </xf>
    <xf numFmtId="0" fontId="11" fillId="0" borderId="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/>
    </xf>
    <xf numFmtId="0" fontId="11" fillId="35" borderId="30" xfId="0" applyFont="1" applyFill="1" applyBorder="1" applyAlignment="1">
      <alignment horizontal="left"/>
    </xf>
    <xf numFmtId="0" fontId="11" fillId="35" borderId="29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left"/>
    </xf>
    <xf numFmtId="0" fontId="11" fillId="35" borderId="31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left"/>
    </xf>
    <xf numFmtId="0" fontId="11" fillId="35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173" fontId="6" fillId="0" borderId="49" xfId="0" applyNumberFormat="1" applyFont="1" applyBorder="1" applyAlignment="1">
      <alignment horizontal="center" vertical="center" wrapText="1"/>
    </xf>
    <xf numFmtId="173" fontId="6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4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4" fontId="5" fillId="34" borderId="51" xfId="0" applyNumberFormat="1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3" fontId="5" fillId="34" borderId="45" xfId="0" applyNumberFormat="1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3" fontId="14" fillId="33" borderId="16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4" fillId="0" borderId="5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6" fillId="34" borderId="60" xfId="0" applyFont="1" applyFill="1" applyBorder="1" applyAlignment="1">
      <alignment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3" fontId="2" fillId="0" borderId="6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34" borderId="65" xfId="5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33" borderId="12" xfId="56" applyNumberFormat="1" applyFont="1" applyFill="1" applyBorder="1" applyAlignment="1">
      <alignment horizontal="center" vertical="center"/>
      <protection/>
    </xf>
    <xf numFmtId="0" fontId="2" fillId="33" borderId="26" xfId="56" applyFont="1" applyFill="1" applyBorder="1" applyAlignment="1">
      <alignment horizontal="left" vertical="center" wrapText="1"/>
      <protection/>
    </xf>
    <xf numFmtId="3" fontId="2" fillId="0" borderId="39" xfId="56" applyNumberFormat="1" applyFont="1" applyFill="1" applyBorder="1" applyAlignment="1">
      <alignment horizontal="center" vertical="center"/>
      <protection/>
    </xf>
    <xf numFmtId="3" fontId="2" fillId="0" borderId="66" xfId="56" applyNumberFormat="1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26" xfId="56" applyNumberFormat="1" applyFont="1" applyFill="1" applyBorder="1" applyAlignment="1">
      <alignment horizontal="center" vertical="center"/>
      <protection/>
    </xf>
    <xf numFmtId="49" fontId="2" fillId="33" borderId="15" xfId="56" applyNumberFormat="1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left" vertical="center" wrapText="1"/>
      <protection/>
    </xf>
    <xf numFmtId="3" fontId="2" fillId="0" borderId="20" xfId="56" applyNumberFormat="1" applyFont="1" applyFill="1" applyBorder="1" applyAlignment="1">
      <alignment horizontal="center" vertical="center"/>
      <protection/>
    </xf>
    <xf numFmtId="3" fontId="2" fillId="0" borderId="67" xfId="56" applyNumberFormat="1" applyFont="1" applyFill="1" applyBorder="1" applyAlignment="1">
      <alignment horizontal="center" vertical="center"/>
      <protection/>
    </xf>
    <xf numFmtId="3" fontId="2" fillId="0" borderId="16" xfId="56" applyNumberFormat="1" applyFont="1" applyFill="1" applyBorder="1" applyAlignment="1">
      <alignment horizontal="center" vertical="center"/>
      <protection/>
    </xf>
    <xf numFmtId="3" fontId="2" fillId="0" borderId="17" xfId="56" applyNumberFormat="1" applyFont="1" applyFill="1" applyBorder="1" applyAlignment="1">
      <alignment horizontal="center" vertical="center"/>
      <protection/>
    </xf>
    <xf numFmtId="49" fontId="2" fillId="33" borderId="17" xfId="56" applyNumberFormat="1" applyFont="1" applyFill="1" applyBorder="1" applyAlignment="1">
      <alignment horizontal="center" vertical="center" wrapText="1"/>
      <protection/>
    </xf>
    <xf numFmtId="0" fontId="2" fillId="33" borderId="17" xfId="56" applyFont="1" applyFill="1" applyBorder="1" applyAlignment="1">
      <alignment vertical="center"/>
      <protection/>
    </xf>
    <xf numFmtId="0" fontId="2" fillId="33" borderId="17" xfId="56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0" xfId="57">
      <alignment/>
      <protection/>
    </xf>
    <xf numFmtId="3" fontId="18" fillId="0" borderId="12" xfId="57" applyNumberFormat="1" applyFont="1" applyBorder="1" applyAlignment="1">
      <alignment horizontal="center" vertical="center"/>
      <protection/>
    </xf>
    <xf numFmtId="3" fontId="18" fillId="0" borderId="13" xfId="57" applyNumberFormat="1" applyFont="1" applyBorder="1" applyAlignment="1">
      <alignment horizontal="center" vertical="center"/>
      <protection/>
    </xf>
    <xf numFmtId="3" fontId="18" fillId="0" borderId="15" xfId="57" applyNumberFormat="1" applyFont="1" applyBorder="1" applyAlignment="1">
      <alignment horizontal="center" vertical="center"/>
      <protection/>
    </xf>
    <xf numFmtId="3" fontId="18" fillId="0" borderId="16" xfId="57" applyNumberFormat="1" applyFont="1" applyBorder="1" applyAlignment="1">
      <alignment horizontal="center" vertical="center"/>
      <protection/>
    </xf>
    <xf numFmtId="3" fontId="18" fillId="0" borderId="21" xfId="57" applyNumberFormat="1" applyFont="1" applyBorder="1" applyAlignment="1">
      <alignment horizontal="center" vertical="center"/>
      <protection/>
    </xf>
    <xf numFmtId="3" fontId="18" fillId="0" borderId="22" xfId="57" applyNumberFormat="1" applyFont="1" applyBorder="1" applyAlignment="1">
      <alignment horizontal="center" vertical="center"/>
      <protection/>
    </xf>
    <xf numFmtId="3" fontId="18" fillId="34" borderId="45" xfId="5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7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2" fillId="0" borderId="74" xfId="0" applyNumberFormat="1" applyFont="1" applyBorder="1" applyAlignment="1">
      <alignment horizontal="center" vertical="center"/>
    </xf>
    <xf numFmtId="3" fontId="2" fillId="34" borderId="4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75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4" fontId="2" fillId="34" borderId="63" xfId="0" applyNumberFormat="1" applyFont="1" applyFill="1" applyBorder="1" applyAlignment="1">
      <alignment horizontal="center" vertical="center"/>
    </xf>
    <xf numFmtId="4" fontId="2" fillId="34" borderId="23" xfId="0" applyNumberFormat="1" applyFont="1" applyFill="1" applyBorder="1" applyAlignment="1">
      <alignment horizontal="center" vertical="center"/>
    </xf>
    <xf numFmtId="3" fontId="2" fillId="34" borderId="41" xfId="0" applyNumberFormat="1" applyFont="1" applyFill="1" applyBorder="1" applyAlignment="1">
      <alignment horizontal="center" vertical="center"/>
    </xf>
    <xf numFmtId="3" fontId="2" fillId="34" borderId="5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3" fontId="2" fillId="0" borderId="76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34" borderId="77" xfId="0" applyFont="1" applyFill="1" applyBorder="1" applyAlignment="1">
      <alignment horizontal="right" vertical="center" wrapText="1"/>
    </xf>
    <xf numFmtId="0" fontId="6" fillId="34" borderId="41" xfId="0" applyFont="1" applyFill="1" applyBorder="1" applyAlignment="1">
      <alignment horizontal="right" vertical="center" wrapText="1"/>
    </xf>
    <xf numFmtId="3" fontId="2" fillId="34" borderId="4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6" fillId="34" borderId="71" xfId="56" applyFont="1" applyFill="1" applyBorder="1" applyAlignment="1">
      <alignment horizontal="center" vertical="center" wrapText="1"/>
      <protection/>
    </xf>
    <xf numFmtId="0" fontId="6" fillId="0" borderId="75" xfId="56" applyFont="1" applyBorder="1" applyAlignment="1">
      <alignment horizontal="center" vertical="center" wrapText="1"/>
      <protection/>
    </xf>
    <xf numFmtId="0" fontId="6" fillId="0" borderId="45" xfId="56" applyFont="1" applyBorder="1" applyAlignment="1">
      <alignment horizontal="center" vertical="center" wrapText="1"/>
      <protection/>
    </xf>
    <xf numFmtId="3" fontId="6" fillId="0" borderId="55" xfId="56" applyNumberFormat="1" applyFont="1" applyFill="1" applyBorder="1" applyAlignment="1">
      <alignment horizontal="center"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0" fontId="6" fillId="0" borderId="78" xfId="56" applyFont="1" applyBorder="1" applyAlignment="1">
      <alignment horizontal="center" vertical="center" wrapText="1"/>
      <protection/>
    </xf>
    <xf numFmtId="0" fontId="6" fillId="0" borderId="71" xfId="56" applyFont="1" applyBorder="1" applyAlignment="1">
      <alignment horizontal="center" vertical="center" wrapText="1"/>
      <protection/>
    </xf>
    <xf numFmtId="3" fontId="6" fillId="0" borderId="70" xfId="56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9" fontId="2" fillId="0" borderId="12" xfId="56" applyNumberFormat="1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left" vertical="center" wrapText="1"/>
      <protection/>
    </xf>
    <xf numFmtId="3" fontId="2" fillId="0" borderId="10" xfId="56" applyNumberFormat="1" applyFont="1" applyBorder="1" applyAlignment="1">
      <alignment horizontal="center" vertical="center"/>
      <protection/>
    </xf>
    <xf numFmtId="0" fontId="2" fillId="34" borderId="68" xfId="56" applyFont="1" applyFill="1" applyBorder="1" applyAlignment="1">
      <alignment vertical="center"/>
      <protection/>
    </xf>
    <xf numFmtId="49" fontId="2" fillId="0" borderId="39" xfId="56" applyNumberFormat="1" applyFont="1" applyBorder="1" applyAlignment="1">
      <alignment horizontal="center" vertical="center"/>
      <protection/>
    </xf>
    <xf numFmtId="3" fontId="2" fillId="0" borderId="26" xfId="56" applyNumberFormat="1" applyFont="1" applyBorder="1" applyAlignment="1">
      <alignment horizontal="center" vertical="center"/>
      <protection/>
    </xf>
    <xf numFmtId="49" fontId="2" fillId="0" borderId="15" xfId="56" applyNumberFormat="1" applyFont="1" applyBorder="1" applyAlignment="1">
      <alignment horizontal="center" vertical="center"/>
      <protection/>
    </xf>
    <xf numFmtId="0" fontId="22" fillId="0" borderId="16" xfId="56" applyFont="1" applyBorder="1" applyAlignment="1">
      <alignment horizontal="left" vertical="center"/>
      <protection/>
    </xf>
    <xf numFmtId="3" fontId="2" fillId="0" borderId="18" xfId="56" applyNumberFormat="1" applyFont="1" applyBorder="1" applyAlignment="1">
      <alignment horizontal="center" vertical="center"/>
      <protection/>
    </xf>
    <xf numFmtId="0" fontId="2" fillId="34" borderId="68" xfId="56" applyFont="1" applyFill="1" applyBorder="1">
      <alignment/>
      <protection/>
    </xf>
    <xf numFmtId="49" fontId="2" fillId="0" borderId="20" xfId="56" applyNumberFormat="1" applyFont="1" applyBorder="1" applyAlignment="1">
      <alignment horizontal="center" vertical="center"/>
      <protection/>
    </xf>
    <xf numFmtId="3" fontId="2" fillId="0" borderId="17" xfId="56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2" fillId="0" borderId="16" xfId="56" applyFont="1" applyBorder="1" applyAlignment="1">
      <alignment horizontal="left" vertical="center"/>
      <protection/>
    </xf>
    <xf numFmtId="0" fontId="11" fillId="0" borderId="0" xfId="0" applyFont="1" applyAlignment="1">
      <alignment vertical="center" wrapText="1"/>
    </xf>
    <xf numFmtId="49" fontId="2" fillId="0" borderId="15" xfId="56" applyNumberFormat="1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left" vertical="center" wrapText="1"/>
      <protection/>
    </xf>
    <xf numFmtId="0" fontId="2" fillId="34" borderId="68" xfId="56" applyFont="1" applyFill="1" applyBorder="1" applyAlignment="1">
      <alignment vertical="center" wrapText="1"/>
      <protection/>
    </xf>
    <xf numFmtId="49" fontId="2" fillId="0" borderId="20" xfId="56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 wrapText="1"/>
    </xf>
    <xf numFmtId="49" fontId="2" fillId="0" borderId="21" xfId="56" applyNumberFormat="1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left" vertical="center"/>
      <protection/>
    </xf>
    <xf numFmtId="3" fontId="2" fillId="0" borderId="59" xfId="56" applyNumberFormat="1" applyFont="1" applyBorder="1" applyAlignment="1">
      <alignment horizontal="center" vertical="center"/>
      <protection/>
    </xf>
    <xf numFmtId="49" fontId="2" fillId="0" borderId="63" xfId="56" applyNumberFormat="1" applyFont="1" applyBorder="1" applyAlignment="1">
      <alignment horizontal="center" vertical="center"/>
      <protection/>
    </xf>
    <xf numFmtId="3" fontId="2" fillId="0" borderId="23" xfId="56" applyNumberFormat="1" applyFont="1" applyBorder="1" applyAlignment="1">
      <alignment horizontal="center" vertical="center"/>
      <protection/>
    </xf>
    <xf numFmtId="0" fontId="6" fillId="34" borderId="73" xfId="56" applyFont="1" applyFill="1" applyBorder="1" applyAlignment="1">
      <alignment horizontal="center" vertical="center" wrapText="1"/>
      <protection/>
    </xf>
    <xf numFmtId="3" fontId="6" fillId="34" borderId="70" xfId="56" applyNumberFormat="1" applyFont="1" applyFill="1" applyBorder="1" applyAlignment="1">
      <alignment horizontal="center" vertical="center"/>
      <protection/>
    </xf>
    <xf numFmtId="0" fontId="2" fillId="36" borderId="79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80" xfId="0" applyFont="1" applyFill="1" applyBorder="1" applyAlignment="1">
      <alignment/>
    </xf>
    <xf numFmtId="0" fontId="2" fillId="36" borderId="69" xfId="0" applyFont="1" applyFill="1" applyBorder="1" applyAlignment="1">
      <alignment/>
    </xf>
    <xf numFmtId="3" fontId="2" fillId="0" borderId="18" xfId="56" applyNumberFormat="1" applyFont="1" applyBorder="1" applyAlignment="1">
      <alignment horizontal="center" vertical="center" wrapText="1"/>
      <protection/>
    </xf>
    <xf numFmtId="3" fontId="2" fillId="0" borderId="17" xfId="56" applyNumberFormat="1" applyFont="1" applyBorder="1" applyAlignment="1">
      <alignment horizontal="center" vertical="center" wrapText="1"/>
      <protection/>
    </xf>
    <xf numFmtId="0" fontId="6" fillId="34" borderId="75" xfId="56" applyFont="1" applyFill="1" applyBorder="1" applyAlignment="1">
      <alignment horizontal="center" vertical="center" wrapText="1"/>
      <protection/>
    </xf>
    <xf numFmtId="0" fontId="6" fillId="34" borderId="45" xfId="56" applyFont="1" applyFill="1" applyBorder="1" applyAlignment="1">
      <alignment horizontal="center" vertical="center" wrapText="1"/>
      <protection/>
    </xf>
    <xf numFmtId="3" fontId="6" fillId="34" borderId="81" xfId="56" applyNumberFormat="1" applyFont="1" applyFill="1" applyBorder="1" applyAlignment="1">
      <alignment horizontal="center" vertical="center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4" borderId="41" xfId="56" applyFont="1" applyFill="1" applyBorder="1" applyAlignment="1">
      <alignment horizontal="center" vertical="center" wrapText="1"/>
      <protection/>
    </xf>
    <xf numFmtId="3" fontId="6" fillId="34" borderId="55" xfId="56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6" fillId="34" borderId="63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34" borderId="54" xfId="0" applyFont="1" applyFill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0" fillId="0" borderId="19" xfId="0" applyFont="1" applyBorder="1" applyAlignment="1">
      <alignment/>
    </xf>
    <xf numFmtId="0" fontId="27" fillId="34" borderId="82" xfId="0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7" fillId="34" borderId="83" xfId="0" applyFont="1" applyFill="1" applyBorder="1" applyAlignment="1">
      <alignment horizontal="center" vertical="center"/>
    </xf>
    <xf numFmtId="0" fontId="28" fillId="34" borderId="83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0" fontId="27" fillId="34" borderId="84" xfId="0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0" fontId="27" fillId="34" borderId="85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28" fillId="34" borderId="85" xfId="0" applyFont="1" applyFill="1" applyBorder="1" applyAlignment="1">
      <alignment horizontal="center" vertical="center"/>
    </xf>
    <xf numFmtId="0" fontId="28" fillId="34" borderId="8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wrapText="1"/>
    </xf>
    <xf numFmtId="0" fontId="9" fillId="0" borderId="4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34" borderId="5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65" xfId="0" applyFont="1" applyFill="1" applyBorder="1" applyAlignment="1">
      <alignment horizontal="center" vertical="center" wrapText="1"/>
    </xf>
    <xf numFmtId="0" fontId="26" fillId="34" borderId="71" xfId="0" applyFont="1" applyFill="1" applyBorder="1" applyAlignment="1">
      <alignment horizontal="center" vertical="center" wrapText="1"/>
    </xf>
    <xf numFmtId="0" fontId="26" fillId="34" borderId="70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3" fontId="33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6" fillId="0" borderId="3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3" fontId="29" fillId="0" borderId="71" xfId="0" applyNumberFormat="1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5" fillId="0" borderId="49" xfId="0" applyFont="1" applyBorder="1" applyAlignment="1">
      <alignment/>
    </xf>
    <xf numFmtId="0" fontId="15" fillId="0" borderId="49" xfId="0" applyFont="1" applyBorder="1" applyAlignment="1">
      <alignment/>
    </xf>
    <xf numFmtId="0" fontId="15" fillId="34" borderId="78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63" xfId="0" applyNumberFormat="1" applyFont="1" applyBorder="1" applyAlignment="1">
      <alignment horizontal="center" vertical="center"/>
    </xf>
    <xf numFmtId="3" fontId="33" fillId="0" borderId="65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34" fillId="0" borderId="71" xfId="0" applyNumberFormat="1" applyFont="1" applyBorder="1" applyAlignment="1">
      <alignment horizontal="center" vertical="center"/>
    </xf>
    <xf numFmtId="3" fontId="34" fillId="0" borderId="70" xfId="0" applyNumberFormat="1" applyFont="1" applyBorder="1" applyAlignment="1">
      <alignment horizontal="center" vertic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45" xfId="0" applyNumberFormat="1" applyFont="1" applyBorder="1" applyAlignment="1">
      <alignment horizontal="center" vertical="center"/>
    </xf>
    <xf numFmtId="3" fontId="34" fillId="0" borderId="45" xfId="0" applyNumberFormat="1" applyFont="1" applyBorder="1" applyAlignment="1">
      <alignment horizontal="center" vertical="center"/>
    </xf>
    <xf numFmtId="3" fontId="34" fillId="0" borderId="55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22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5" fillId="0" borderId="71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18" fillId="0" borderId="71" xfId="0" applyNumberFormat="1" applyFont="1" applyBorder="1" applyAlignment="1">
      <alignment horizontal="center" vertical="center"/>
    </xf>
    <xf numFmtId="3" fontId="35" fillId="0" borderId="78" xfId="0" applyNumberFormat="1" applyFont="1" applyBorder="1" applyAlignment="1">
      <alignment horizontal="center" vertical="center"/>
    </xf>
    <xf numFmtId="3" fontId="18" fillId="0" borderId="70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18" fillId="0" borderId="55" xfId="0" applyNumberFormat="1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2" fillId="0" borderId="3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6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34" borderId="53" xfId="0" applyNumberFormat="1" applyFont="1" applyFill="1" applyBorder="1" applyAlignment="1">
      <alignment horizontal="center" vertical="center"/>
    </xf>
    <xf numFmtId="3" fontId="2" fillId="34" borderId="69" xfId="0" applyNumberFormat="1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4" borderId="53" xfId="0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4" borderId="68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69" xfId="0" applyFont="1" applyFill="1" applyBorder="1" applyAlignment="1">
      <alignment/>
    </xf>
    <xf numFmtId="3" fontId="2" fillId="0" borderId="42" xfId="0" applyNumberFormat="1" applyFont="1" applyBorder="1" applyAlignment="1">
      <alignment horizontal="center" vertical="center"/>
    </xf>
    <xf numFmtId="0" fontId="36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49" fontId="6" fillId="34" borderId="61" xfId="0" applyNumberFormat="1" applyFont="1" applyFill="1" applyBorder="1" applyAlignment="1" applyProtection="1">
      <alignment horizontal="center" vertical="center" wrapText="1"/>
      <protection/>
    </xf>
    <xf numFmtId="0" fontId="14" fillId="0" borderId="61" xfId="0" applyFont="1" applyFill="1" applyBorder="1" applyAlignment="1" applyProtection="1">
      <alignment horizontal="left" vertical="center"/>
      <protection/>
    </xf>
    <xf numFmtId="3" fontId="14" fillId="0" borderId="61" xfId="0" applyNumberFormat="1" applyFont="1" applyFill="1" applyBorder="1" applyAlignment="1" applyProtection="1">
      <alignment horizontal="center" vertical="center"/>
      <protection/>
    </xf>
    <xf numFmtId="3" fontId="14" fillId="0" borderId="61" xfId="0" applyNumberFormat="1" applyFont="1" applyBorder="1" applyAlignment="1" applyProtection="1">
      <alignment horizontal="center" vertical="center"/>
      <protection locked="0"/>
    </xf>
    <xf numFmtId="3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/>
    </xf>
    <xf numFmtId="3" fontId="14" fillId="0" borderId="16" xfId="0" applyNumberFormat="1" applyFont="1" applyFill="1" applyBorder="1" applyAlignment="1" applyProtection="1">
      <alignment horizontal="center" vertical="center"/>
      <protection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/>
    </xf>
    <xf numFmtId="3" fontId="14" fillId="0" borderId="22" xfId="0" applyNumberFormat="1" applyFont="1" applyFill="1" applyBorder="1" applyAlignment="1" applyProtection="1">
      <alignment horizontal="center" vertical="center"/>
      <protection/>
    </xf>
    <xf numFmtId="3" fontId="14" fillId="0" borderId="22" xfId="0" applyNumberFormat="1" applyFont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/>
      <protection/>
    </xf>
    <xf numFmtId="0" fontId="14" fillId="0" borderId="45" xfId="0" applyFont="1" applyFill="1" applyBorder="1" applyAlignment="1" applyProtection="1">
      <alignment horizontal="right" vertical="center"/>
      <protection/>
    </xf>
    <xf numFmtId="3" fontId="14" fillId="0" borderId="45" xfId="0" applyNumberFormat="1" applyFont="1" applyFill="1" applyBorder="1" applyAlignment="1" applyProtection="1">
      <alignment horizontal="center" vertical="center"/>
      <protection/>
    </xf>
    <xf numFmtId="3" fontId="14" fillId="0" borderId="45" xfId="0" applyNumberFormat="1" applyFont="1" applyBorder="1" applyAlignment="1" applyProtection="1">
      <alignment horizontal="center" vertical="center"/>
      <protection locked="0"/>
    </xf>
    <xf numFmtId="3" fontId="14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left" vertical="center"/>
      <protection/>
    </xf>
    <xf numFmtId="0" fontId="14" fillId="0" borderId="57" xfId="0" applyFont="1" applyFill="1" applyBorder="1" applyAlignment="1" applyProtection="1">
      <alignment horizontal="left" vertical="center"/>
      <protection/>
    </xf>
    <xf numFmtId="3" fontId="14" fillId="0" borderId="57" xfId="0" applyNumberFormat="1" applyFont="1" applyFill="1" applyBorder="1" applyAlignment="1" applyProtection="1">
      <alignment horizontal="center" vertical="center"/>
      <protection/>
    </xf>
    <xf numFmtId="3" fontId="14" fillId="0" borderId="57" xfId="0" applyNumberFormat="1" applyFont="1" applyBorder="1" applyAlignment="1" applyProtection="1">
      <alignment horizontal="center" vertical="center"/>
      <protection locked="0"/>
    </xf>
    <xf numFmtId="3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left" vertical="center"/>
      <protection/>
    </xf>
    <xf numFmtId="3" fontId="14" fillId="0" borderId="59" xfId="0" applyNumberFormat="1" applyFont="1" applyFill="1" applyBorder="1" applyAlignment="1" applyProtection="1">
      <alignment horizontal="center" vertical="center"/>
      <protection/>
    </xf>
    <xf numFmtId="3" fontId="14" fillId="0" borderId="64" xfId="0" applyNumberFormat="1" applyFont="1" applyBorder="1" applyAlignment="1" applyProtection="1">
      <alignment horizontal="center" vertical="center"/>
      <protection locked="0"/>
    </xf>
    <xf numFmtId="0" fontId="14" fillId="0" borderId="71" xfId="0" applyFont="1" applyFill="1" applyBorder="1" applyAlignment="1" applyProtection="1">
      <alignment horizontal="right" vertical="center"/>
      <protection/>
    </xf>
    <xf numFmtId="3" fontId="14" fillId="0" borderId="71" xfId="0" applyNumberFormat="1" applyFont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center" vertical="center"/>
      <protection locked="0"/>
    </xf>
    <xf numFmtId="3" fontId="37" fillId="35" borderId="79" xfId="0" applyNumberFormat="1" applyFont="1" applyFill="1" applyBorder="1" applyAlignment="1">
      <alignment horizontal="center"/>
    </xf>
    <xf numFmtId="3" fontId="37" fillId="35" borderId="53" xfId="0" applyNumberFormat="1" applyFont="1" applyFill="1" applyBorder="1" applyAlignment="1">
      <alignment horizontal="center"/>
    </xf>
    <xf numFmtId="0" fontId="37" fillId="33" borderId="78" xfId="0" applyFont="1" applyFill="1" applyBorder="1" applyAlignment="1">
      <alignment horizontal="center"/>
    </xf>
    <xf numFmtId="3" fontId="37" fillId="35" borderId="71" xfId="0" applyNumberFormat="1" applyFont="1" applyFill="1" applyBorder="1" applyAlignment="1">
      <alignment horizontal="center"/>
    </xf>
    <xf numFmtId="3" fontId="37" fillId="35" borderId="69" xfId="0" applyNumberFormat="1" applyFont="1" applyFill="1" applyBorder="1" applyAlignment="1">
      <alignment horizontal="center"/>
    </xf>
    <xf numFmtId="0" fontId="14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4" borderId="72" xfId="56" applyFont="1" applyFill="1" applyBorder="1" applyAlignment="1">
      <alignment horizontal="center" wrapText="1"/>
      <protection/>
    </xf>
    <xf numFmtId="0" fontId="6" fillId="34" borderId="88" xfId="56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34" borderId="75" xfId="56" applyFont="1" applyFill="1" applyBorder="1" applyAlignment="1">
      <alignment horizontal="center" vertical="top" wrapText="1"/>
      <protection/>
    </xf>
    <xf numFmtId="0" fontId="6" fillId="34" borderId="89" xfId="56" applyFont="1" applyFill="1" applyBorder="1" applyAlignment="1">
      <alignment horizontal="center" vertical="top" wrapText="1"/>
      <protection/>
    </xf>
    <xf numFmtId="49" fontId="2" fillId="0" borderId="54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left" vertical="center" wrapText="1"/>
    </xf>
    <xf numFmtId="3" fontId="2" fillId="0" borderId="9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3" fontId="2" fillId="0" borderId="92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3" fontId="14" fillId="0" borderId="63" xfId="0" applyNumberFormat="1" applyFont="1" applyBorder="1" applyAlignment="1">
      <alignment horizontal="center" vertical="center"/>
    </xf>
    <xf numFmtId="3" fontId="2" fillId="0" borderId="93" xfId="0" applyNumberFormat="1" applyFont="1" applyBorder="1" applyAlignment="1">
      <alignment horizontal="center" vertical="center"/>
    </xf>
    <xf numFmtId="0" fontId="11" fillId="35" borderId="27" xfId="0" applyFont="1" applyFill="1" applyBorder="1" applyAlignment="1">
      <alignment horizontal="center"/>
    </xf>
    <xf numFmtId="3" fontId="71" fillId="0" borderId="94" xfId="57" applyNumberFormat="1" applyFont="1" applyBorder="1" applyAlignment="1">
      <alignment horizontal="center" vertical="center"/>
      <protection/>
    </xf>
    <xf numFmtId="3" fontId="71" fillId="0" borderId="95" xfId="57" applyNumberFormat="1" applyFont="1" applyBorder="1" applyAlignment="1">
      <alignment horizontal="center" vertical="center"/>
      <protection/>
    </xf>
    <xf numFmtId="3" fontId="9" fillId="0" borderId="39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26" fillId="37" borderId="16" xfId="0" applyNumberFormat="1" applyFont="1" applyFill="1" applyBorder="1" applyAlignment="1">
      <alignment horizontal="center" vertical="center"/>
    </xf>
    <xf numFmtId="3" fontId="29" fillId="38" borderId="65" xfId="0" applyNumberFormat="1" applyFont="1" applyFill="1" applyBorder="1" applyAlignment="1">
      <alignment horizontal="center" vertical="center"/>
    </xf>
    <xf numFmtId="3" fontId="26" fillId="33" borderId="39" xfId="0" applyNumberFormat="1" applyFont="1" applyFill="1" applyBorder="1" applyAlignment="1">
      <alignment horizontal="center" vertical="center"/>
    </xf>
    <xf numFmtId="3" fontId="29" fillId="0" borderId="65" xfId="0" applyNumberFormat="1" applyFont="1" applyBorder="1" applyAlignment="1">
      <alignment horizontal="center" vertical="center"/>
    </xf>
    <xf numFmtId="3" fontId="6" fillId="35" borderId="71" xfId="0" applyNumberFormat="1" applyFont="1" applyFill="1" applyBorder="1" applyAlignment="1">
      <alignment horizontal="center"/>
    </xf>
    <xf numFmtId="49" fontId="2" fillId="33" borderId="62" xfId="56" applyNumberFormat="1" applyFont="1" applyFill="1" applyBorder="1" applyAlignment="1">
      <alignment horizontal="center" vertical="center"/>
      <protection/>
    </xf>
    <xf numFmtId="0" fontId="2" fillId="33" borderId="58" xfId="56" applyFont="1" applyFill="1" applyBorder="1" applyAlignment="1">
      <alignment horizontal="left" vertical="center" wrapText="1"/>
      <protection/>
    </xf>
    <xf numFmtId="3" fontId="2" fillId="0" borderId="74" xfId="56" applyNumberFormat="1" applyFont="1" applyFill="1" applyBorder="1" applyAlignment="1">
      <alignment horizontal="center" vertical="center"/>
      <protection/>
    </xf>
    <xf numFmtId="3" fontId="2" fillId="0" borderId="96" xfId="56" applyNumberFormat="1" applyFont="1" applyFill="1" applyBorder="1" applyAlignment="1">
      <alignment horizontal="center" vertical="center"/>
      <protection/>
    </xf>
    <xf numFmtId="3" fontId="2" fillId="0" borderId="57" xfId="56" applyNumberFormat="1" applyFont="1" applyFill="1" applyBorder="1" applyAlignment="1">
      <alignment horizontal="center" vertical="center"/>
      <protection/>
    </xf>
    <xf numFmtId="3" fontId="2" fillId="0" borderId="58" xfId="56" applyNumberFormat="1" applyFont="1" applyFill="1" applyBorder="1" applyAlignment="1">
      <alignment horizontal="center" vertical="center"/>
      <protection/>
    </xf>
    <xf numFmtId="49" fontId="2" fillId="33" borderId="97" xfId="56" applyNumberFormat="1" applyFont="1" applyFill="1" applyBorder="1" applyAlignment="1">
      <alignment horizontal="center" vertical="center"/>
      <protection/>
    </xf>
    <xf numFmtId="0" fontId="6" fillId="33" borderId="98" xfId="56" applyFont="1" applyFill="1" applyBorder="1" applyAlignment="1">
      <alignment horizontal="left" vertical="center" wrapText="1"/>
      <protection/>
    </xf>
    <xf numFmtId="3" fontId="6" fillId="0" borderId="98" xfId="56" applyNumberFormat="1" applyFont="1" applyFill="1" applyBorder="1" applyAlignment="1">
      <alignment horizontal="center" vertical="center"/>
      <protection/>
    </xf>
    <xf numFmtId="175" fontId="11" fillId="35" borderId="61" xfId="60" applyNumberFormat="1" applyFont="1" applyFill="1" applyBorder="1" applyAlignment="1" applyProtection="1">
      <alignment horizontal="center" vertical="center"/>
      <protection/>
    </xf>
    <xf numFmtId="175" fontId="11" fillId="35" borderId="99" xfId="60" applyNumberFormat="1" applyFont="1" applyFill="1" applyBorder="1" applyAlignment="1" applyProtection="1">
      <alignment horizontal="center" vertical="center"/>
      <protection/>
    </xf>
    <xf numFmtId="9" fontId="11" fillId="35" borderId="34" xfId="60" applyFont="1" applyFill="1" applyBorder="1" applyAlignment="1" applyProtection="1">
      <alignment horizontal="center" vertical="center"/>
      <protection/>
    </xf>
    <xf numFmtId="0" fontId="11" fillId="0" borderId="54" xfId="0" applyFont="1" applyBorder="1" applyAlignment="1">
      <alignment horizontal="center"/>
    </xf>
    <xf numFmtId="3" fontId="11" fillId="0" borderId="54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3" fontId="11" fillId="33" borderId="54" xfId="0" applyNumberFormat="1" applyFont="1" applyFill="1" applyBorder="1" applyAlignment="1">
      <alignment horizontal="center" vertical="center" wrapText="1"/>
    </xf>
    <xf numFmtId="3" fontId="11" fillId="33" borderId="68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35" borderId="30" xfId="0" applyNumberFormat="1" applyFont="1" applyFill="1" applyBorder="1" applyAlignment="1">
      <alignment horizontal="center" vertical="center"/>
    </xf>
    <xf numFmtId="3" fontId="11" fillId="35" borderId="29" xfId="0" applyNumberFormat="1" applyFont="1" applyFill="1" applyBorder="1" applyAlignment="1">
      <alignment horizontal="center" vertical="center"/>
    </xf>
    <xf numFmtId="3" fontId="11" fillId="35" borderId="19" xfId="0" applyNumberFormat="1" applyFont="1" applyFill="1" applyBorder="1" applyAlignment="1">
      <alignment horizontal="center" vertical="center"/>
    </xf>
    <xf numFmtId="3" fontId="11" fillId="35" borderId="68" xfId="0" applyNumberFormat="1" applyFont="1" applyFill="1" applyBorder="1" applyAlignment="1">
      <alignment horizontal="center" vertical="center"/>
    </xf>
    <xf numFmtId="3" fontId="11" fillId="35" borderId="27" xfId="0" applyNumberFormat="1" applyFont="1" applyFill="1" applyBorder="1" applyAlignment="1">
      <alignment horizontal="center" vertical="center"/>
    </xf>
    <xf numFmtId="3" fontId="11" fillId="35" borderId="28" xfId="0" applyNumberFormat="1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wrapText="1"/>
    </xf>
    <xf numFmtId="0" fontId="5" fillId="0" borderId="57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center" wrapText="1"/>
    </xf>
    <xf numFmtId="3" fontId="0" fillId="0" borderId="5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16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57" xfId="0" applyFont="1" applyBorder="1" applyAlignment="1">
      <alignment/>
    </xf>
    <xf numFmtId="3" fontId="8" fillId="0" borderId="74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0" fontId="6" fillId="0" borderId="58" xfId="0" applyFont="1" applyBorder="1" applyAlignment="1">
      <alignment/>
    </xf>
    <xf numFmtId="0" fontId="2" fillId="0" borderId="52" xfId="0" applyFont="1" applyFill="1" applyBorder="1" applyAlignment="1">
      <alignment wrapText="1"/>
    </xf>
    <xf numFmtId="0" fontId="6" fillId="0" borderId="52" xfId="0" applyFont="1" applyBorder="1" applyAlignment="1">
      <alignment/>
    </xf>
    <xf numFmtId="0" fontId="6" fillId="0" borderId="52" xfId="0" applyFont="1" applyFill="1" applyBorder="1" applyAlignment="1">
      <alignment horizontal="center" wrapText="1"/>
    </xf>
    <xf numFmtId="3" fontId="8" fillId="0" borderId="52" xfId="0" applyNumberFormat="1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74" fontId="3" fillId="34" borderId="78" xfId="0" applyNumberFormat="1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3" fontId="3" fillId="34" borderId="7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34" borderId="72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90" xfId="0" applyFont="1" applyFill="1" applyBorder="1" applyAlignment="1">
      <alignment horizontal="center" vertical="center" wrapText="1"/>
    </xf>
    <xf numFmtId="174" fontId="3" fillId="34" borderId="53" xfId="0" applyNumberFormat="1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8" fillId="34" borderId="78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center" vertical="center" wrapText="1"/>
    </xf>
    <xf numFmtId="0" fontId="6" fillId="34" borderId="10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5" fillId="35" borderId="99" xfId="0" applyFont="1" applyFill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2" fontId="6" fillId="34" borderId="102" xfId="0" applyNumberFormat="1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0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35" borderId="27" xfId="0" applyFont="1" applyFill="1" applyBorder="1" applyAlignment="1">
      <alignment horizontal="center"/>
    </xf>
    <xf numFmtId="0" fontId="11" fillId="0" borderId="53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1" fillId="35" borderId="51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" fillId="34" borderId="78" xfId="56" applyFont="1" applyFill="1" applyBorder="1" applyAlignment="1">
      <alignment horizontal="center" vertical="center" wrapText="1"/>
      <protection/>
    </xf>
    <xf numFmtId="0" fontId="6" fillId="34" borderId="70" xfId="56" applyFont="1" applyFill="1" applyBorder="1" applyAlignment="1">
      <alignment horizontal="center" vertical="center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103" xfId="56" applyFont="1" applyFill="1" applyBorder="1" applyAlignment="1">
      <alignment horizontal="center" vertical="center" wrapText="1"/>
      <protection/>
    </xf>
    <xf numFmtId="0" fontId="6" fillId="34" borderId="65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3" fontId="18" fillId="34" borderId="78" xfId="57" applyNumberFormat="1" applyFont="1" applyFill="1" applyBorder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8" fillId="34" borderId="78" xfId="57" applyFont="1" applyFill="1" applyBorder="1" applyAlignment="1">
      <alignment horizontal="center" vertical="center" wrapText="1"/>
      <protection/>
    </xf>
    <xf numFmtId="0" fontId="18" fillId="34" borderId="71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right" vertical="center" wrapText="1"/>
    </xf>
    <xf numFmtId="0" fontId="6" fillId="34" borderId="60" xfId="0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34" borderId="71" xfId="56" applyFont="1" applyFill="1" applyBorder="1" applyAlignment="1">
      <alignment horizontal="center" vertical="center" wrapText="1"/>
      <protection/>
    </xf>
    <xf numFmtId="0" fontId="6" fillId="34" borderId="102" xfId="56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36" borderId="19" xfId="56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 wrapText="1"/>
    </xf>
    <xf numFmtId="0" fontId="12" fillId="34" borderId="90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26" fillId="34" borderId="63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34" borderId="53" xfId="0" applyFont="1" applyFill="1" applyBorder="1" applyAlignment="1">
      <alignment horizontal="center" wrapText="1"/>
    </xf>
    <xf numFmtId="0" fontId="19" fillId="34" borderId="53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34" borderId="90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 wrapText="1"/>
    </xf>
    <xf numFmtId="0" fontId="15" fillId="34" borderId="104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right"/>
    </xf>
    <xf numFmtId="0" fontId="6" fillId="34" borderId="105" xfId="0" applyFont="1" applyFill="1" applyBorder="1" applyAlignment="1">
      <alignment horizontal="center" wrapText="1" shrinkToFit="1"/>
    </xf>
    <xf numFmtId="0" fontId="6" fillId="34" borderId="65" xfId="0" applyFont="1" applyFill="1" applyBorder="1" applyAlignment="1">
      <alignment horizontal="center" vertical="center" wrapText="1" shrinkToFit="1"/>
    </xf>
    <xf numFmtId="0" fontId="6" fillId="34" borderId="61" xfId="0" applyFont="1" applyFill="1" applyBorder="1" applyAlignment="1">
      <alignment horizontal="center" vertical="center" wrapText="1"/>
    </xf>
    <xf numFmtId="0" fontId="13" fillId="34" borderId="78" xfId="0" applyFont="1" applyFill="1" applyBorder="1" applyAlignment="1" applyProtection="1">
      <alignment horizontal="center" vertical="center" wrapText="1"/>
      <protection/>
    </xf>
    <xf numFmtId="49" fontId="6" fillId="34" borderId="71" xfId="0" applyNumberFormat="1" applyFont="1" applyFill="1" applyBorder="1" applyAlignment="1" applyProtection="1">
      <alignment horizontal="center" vertical="center" wrapText="1"/>
      <protection/>
    </xf>
    <xf numFmtId="49" fontId="6" fillId="34" borderId="71" xfId="0" applyNumberFormat="1" applyFont="1" applyFill="1" applyBorder="1" applyAlignment="1" applyProtection="1">
      <alignment horizontal="center" vertical="center"/>
      <protection/>
    </xf>
    <xf numFmtId="49" fontId="6" fillId="34" borderId="70" xfId="0" applyNumberFormat="1" applyFont="1" applyFill="1" applyBorder="1" applyAlignment="1" applyProtection="1">
      <alignment horizontal="center" vertical="center" wrapText="1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14" fillId="0" borderId="71" xfId="0" applyFont="1" applyBorder="1" applyAlignment="1" applyProtection="1">
      <alignment horizontal="center" vertical="center" wrapText="1"/>
      <protection locked="0"/>
    </xf>
    <xf numFmtId="3" fontId="14" fillId="0" borderId="71" xfId="0" applyNumberFormat="1" applyFont="1" applyFill="1" applyBorder="1" applyAlignment="1" applyProtection="1">
      <alignment horizontal="center" vertical="center"/>
      <protection locked="0"/>
    </xf>
    <xf numFmtId="0" fontId="13" fillId="35" borderId="80" xfId="0" applyFont="1" applyFill="1" applyBorder="1" applyAlignment="1" applyProtection="1">
      <alignment horizontal="center" vertical="center"/>
      <protection/>
    </xf>
    <xf numFmtId="49" fontId="6" fillId="34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6" fillId="34" borderId="101" xfId="56" applyFont="1" applyFill="1" applyBorder="1" applyAlignment="1">
      <alignment horizontal="center" vertical="center"/>
      <protection/>
    </xf>
    <xf numFmtId="0" fontId="6" fillId="33" borderId="84" xfId="56" applyFont="1" applyFill="1" applyBorder="1" applyAlignment="1">
      <alignment horizontal="center" vertical="center"/>
      <protection/>
    </xf>
    <xf numFmtId="0" fontId="6" fillId="33" borderId="30" xfId="56" applyFont="1" applyFill="1" applyBorder="1" applyAlignment="1">
      <alignment horizontal="left" vertical="center"/>
      <protection/>
    </xf>
    <xf numFmtId="0" fontId="2" fillId="0" borderId="95" xfId="56" applyFont="1" applyFill="1" applyBorder="1" applyAlignment="1">
      <alignment horizontal="left" vertical="center" wrapText="1"/>
      <protection/>
    </xf>
    <xf numFmtId="0" fontId="2" fillId="0" borderId="95" xfId="56" applyFont="1" applyFill="1" applyBorder="1" applyAlignment="1">
      <alignment horizontal="left" vertical="center"/>
      <protection/>
    </xf>
    <xf numFmtId="0" fontId="2" fillId="0" borderId="106" xfId="56" applyFont="1" applyFill="1" applyBorder="1" applyAlignment="1">
      <alignment horizontal="left" vertical="center"/>
      <protection/>
    </xf>
    <xf numFmtId="0" fontId="2" fillId="0" borderId="106" xfId="56" applyFont="1" applyFill="1" applyBorder="1" applyAlignment="1">
      <alignment horizontal="left" vertical="center" wrapText="1"/>
      <protection/>
    </xf>
    <xf numFmtId="49" fontId="2" fillId="0" borderId="62" xfId="56" applyNumberFormat="1" applyFont="1" applyBorder="1" applyAlignment="1">
      <alignment horizontal="center" vertical="center"/>
      <protection/>
    </xf>
    <xf numFmtId="0" fontId="2" fillId="0" borderId="57" xfId="56" applyFont="1" applyFill="1" applyBorder="1" applyAlignment="1">
      <alignment horizontal="left" vertical="center" wrapText="1"/>
      <protection/>
    </xf>
    <xf numFmtId="3" fontId="2" fillId="0" borderId="57" xfId="44" applyNumberFormat="1" applyFont="1" applyFill="1" applyBorder="1" applyAlignment="1" applyProtection="1">
      <alignment horizontal="center" vertical="center"/>
      <protection/>
    </xf>
    <xf numFmtId="49" fontId="2" fillId="34" borderId="79" xfId="56" applyNumberFormat="1" applyFont="1" applyFill="1" applyBorder="1" applyAlignment="1">
      <alignment horizontal="center" vertical="center"/>
      <protection/>
    </xf>
    <xf numFmtId="0" fontId="6" fillId="34" borderId="80" xfId="56" applyFont="1" applyFill="1" applyBorder="1" applyAlignment="1">
      <alignment horizontal="right" wrapText="1"/>
      <protection/>
    </xf>
    <xf numFmtId="3" fontId="6" fillId="34" borderId="79" xfId="44" applyNumberFormat="1" applyFont="1" applyFill="1" applyBorder="1" applyAlignment="1" applyProtection="1">
      <alignment horizontal="center" vertical="center"/>
      <protection/>
    </xf>
    <xf numFmtId="49" fontId="6" fillId="33" borderId="84" xfId="56" applyNumberFormat="1" applyFont="1" applyFill="1" applyBorder="1" applyAlignment="1">
      <alignment vertical="center"/>
      <protection/>
    </xf>
    <xf numFmtId="49" fontId="6" fillId="33" borderId="30" xfId="56" applyNumberFormat="1" applyFont="1" applyFill="1" applyBorder="1" applyAlignment="1">
      <alignment horizontal="left" vertical="center"/>
      <protection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left" vertical="center"/>
      <protection/>
    </xf>
    <xf numFmtId="0" fontId="2" fillId="0" borderId="22" xfId="56" applyFont="1" applyFill="1" applyBorder="1" applyAlignment="1">
      <alignment horizontal="left" vertical="center" wrapText="1"/>
      <protection/>
    </xf>
    <xf numFmtId="0" fontId="6" fillId="34" borderId="69" xfId="56" applyFont="1" applyFill="1" applyBorder="1" applyAlignment="1">
      <alignment horizontal="right" wrapText="1"/>
      <protection/>
    </xf>
    <xf numFmtId="3" fontId="6" fillId="34" borderId="53" xfId="44" applyNumberFormat="1" applyFont="1" applyFill="1" applyBorder="1" applyAlignment="1" applyProtection="1">
      <alignment horizontal="center" vertical="center"/>
      <protection/>
    </xf>
    <xf numFmtId="49" fontId="2" fillId="33" borderId="84" xfId="56" applyNumberFormat="1" applyFont="1" applyFill="1" applyBorder="1" applyAlignment="1">
      <alignment horizontal="center" vertical="center"/>
      <protection/>
    </xf>
    <xf numFmtId="0" fontId="6" fillId="33" borderId="82" xfId="56" applyFont="1" applyFill="1" applyBorder="1" applyAlignment="1">
      <alignment/>
      <protection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56" xfId="56" applyFont="1" applyFill="1" applyBorder="1" applyAlignment="1">
      <alignment horizontal="left" vertical="center" wrapText="1"/>
      <protection/>
    </xf>
    <xf numFmtId="3" fontId="2" fillId="0" borderId="16" xfId="44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Border="1" applyAlignment="1">
      <alignment horizontal="center" vertical="center"/>
      <protection/>
    </xf>
    <xf numFmtId="3" fontId="2" fillId="0" borderId="18" xfId="44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Border="1" applyAlignment="1">
      <alignment horizontal="center" vertical="center"/>
    </xf>
    <xf numFmtId="3" fontId="2" fillId="0" borderId="59" xfId="44" applyNumberFormat="1" applyFont="1" applyFill="1" applyBorder="1" applyAlignment="1" applyProtection="1">
      <alignment horizontal="center" vertical="center"/>
      <protection/>
    </xf>
    <xf numFmtId="3" fontId="2" fillId="0" borderId="45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right" wrapText="1"/>
      <protection/>
    </xf>
    <xf numFmtId="3" fontId="2" fillId="34" borderId="53" xfId="44" applyNumberFormat="1" applyFont="1" applyFill="1" applyBorder="1" applyAlignment="1" applyProtection="1">
      <alignment horizontal="center" vertical="center"/>
      <protection/>
    </xf>
    <xf numFmtId="3" fontId="2" fillId="34" borderId="0" xfId="0" applyNumberFormat="1" applyFont="1" applyFill="1" applyBorder="1" applyAlignment="1">
      <alignment horizontal="center" vertical="center"/>
    </xf>
    <xf numFmtId="0" fontId="6" fillId="34" borderId="53" xfId="56" applyFont="1" applyFill="1" applyBorder="1" applyAlignment="1">
      <alignment horizontal="right" wrapText="1"/>
      <protection/>
    </xf>
    <xf numFmtId="172" fontId="2" fillId="0" borderId="0" xfId="44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6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22</xdr:row>
      <xdr:rowOff>333375</xdr:rowOff>
    </xdr:from>
    <xdr:to>
      <xdr:col>2</xdr:col>
      <xdr:colOff>1533525</xdr:colOff>
      <xdr:row>23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76525" y="686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148"/>
  <sheetViews>
    <sheetView showGridLines="0" zoomScale="70" zoomScaleNormal="70" zoomScalePageLayoutView="0" workbookViewId="0" topLeftCell="A1">
      <selection activeCell="F50" sqref="F50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95.57421875" style="1" customWidth="1"/>
    <col min="4" max="4" width="9.8515625" style="1" customWidth="1"/>
    <col min="5" max="6" width="25.7109375" style="1" customWidth="1"/>
    <col min="7" max="16384" width="9.140625" style="1" customWidth="1"/>
  </cols>
  <sheetData>
    <row r="1" ht="18.75">
      <c r="F1" s="2" t="s">
        <v>0</v>
      </c>
    </row>
    <row r="3" spans="2:11" ht="30" customHeight="1">
      <c r="B3" s="675" t="s">
        <v>532</v>
      </c>
      <c r="C3" s="675"/>
      <c r="D3" s="675"/>
      <c r="E3" s="675"/>
      <c r="F3" s="675"/>
      <c r="K3" s="3"/>
    </row>
    <row r="4" spans="2:6" ht="26.25" customHeight="1">
      <c r="B4" s="4"/>
      <c r="C4" s="5"/>
      <c r="D4" s="5"/>
      <c r="F4" s="6" t="s">
        <v>1</v>
      </c>
    </row>
    <row r="5" spans="2:6" s="7" customFormat="1" ht="30" customHeight="1">
      <c r="B5" s="676" t="s">
        <v>2</v>
      </c>
      <c r="C5" s="677" t="s">
        <v>3</v>
      </c>
      <c r="D5" s="678" t="s">
        <v>4</v>
      </c>
      <c r="E5" s="679" t="s">
        <v>514</v>
      </c>
      <c r="F5" s="678" t="s">
        <v>791</v>
      </c>
    </row>
    <row r="6" spans="2:7" s="8" customFormat="1" ht="33" customHeight="1">
      <c r="B6" s="676"/>
      <c r="C6" s="677"/>
      <c r="D6" s="678"/>
      <c r="E6" s="679"/>
      <c r="F6" s="678"/>
      <c r="G6" s="9"/>
    </row>
    <row r="7" spans="2:7" s="10" customFormat="1" ht="34.5" customHeight="1">
      <c r="B7" s="11"/>
      <c r="C7" s="12" t="s">
        <v>5</v>
      </c>
      <c r="D7" s="13"/>
      <c r="E7" s="14"/>
      <c r="F7" s="3"/>
      <c r="G7" s="15"/>
    </row>
    <row r="8" spans="2:7" s="10" customFormat="1" ht="34.5" customHeight="1">
      <c r="B8" s="16">
        <v>0</v>
      </c>
      <c r="C8" s="17" t="s">
        <v>6</v>
      </c>
      <c r="D8" s="18" t="s">
        <v>7</v>
      </c>
      <c r="E8" s="19"/>
      <c r="F8" s="20"/>
      <c r="G8" s="15"/>
    </row>
    <row r="9" spans="2:7" s="10" customFormat="1" ht="34.5" customHeight="1">
      <c r="B9" s="16"/>
      <c r="C9" s="17" t="s">
        <v>8</v>
      </c>
      <c r="D9" s="18" t="s">
        <v>9</v>
      </c>
      <c r="E9" s="19">
        <v>43697</v>
      </c>
      <c r="F9" s="19">
        <f>F10+F17+F26+F31+F41</f>
        <v>41448</v>
      </c>
      <c r="G9" s="15"/>
    </row>
    <row r="10" spans="2:7" s="10" customFormat="1" ht="34.5" customHeight="1">
      <c r="B10" s="16">
        <v>1</v>
      </c>
      <c r="C10" s="17" t="s">
        <v>10</v>
      </c>
      <c r="D10" s="18" t="s">
        <v>11</v>
      </c>
      <c r="E10" s="19">
        <f>E11+E12+E13+E15+E14+E16</f>
        <v>0</v>
      </c>
      <c r="F10" s="19">
        <f>F11+F12+F13+F15+F14+F16</f>
        <v>0</v>
      </c>
      <c r="G10" s="15"/>
    </row>
    <row r="11" spans="2:7" s="10" customFormat="1" ht="34.5" customHeight="1">
      <c r="B11" s="16" t="s">
        <v>12</v>
      </c>
      <c r="C11" s="21" t="s">
        <v>13</v>
      </c>
      <c r="D11" s="18" t="s">
        <v>14</v>
      </c>
      <c r="E11" s="19"/>
      <c r="F11" s="20"/>
      <c r="G11" s="15"/>
    </row>
    <row r="12" spans="2:7" s="10" customFormat="1" ht="34.5" customHeight="1">
      <c r="B12" s="16" t="s">
        <v>15</v>
      </c>
      <c r="C12" s="21" t="s">
        <v>16</v>
      </c>
      <c r="D12" s="18" t="s">
        <v>17</v>
      </c>
      <c r="E12" s="19"/>
      <c r="F12" s="20"/>
      <c r="G12" s="15"/>
    </row>
    <row r="13" spans="2:7" s="10" customFormat="1" ht="34.5" customHeight="1">
      <c r="B13" s="16" t="s">
        <v>18</v>
      </c>
      <c r="C13" s="21" t="s">
        <v>19</v>
      </c>
      <c r="D13" s="18" t="s">
        <v>20</v>
      </c>
      <c r="E13" s="19"/>
      <c r="F13" s="20"/>
      <c r="G13" s="15"/>
    </row>
    <row r="14" spans="2:7" s="10" customFormat="1" ht="34.5" customHeight="1">
      <c r="B14" s="22" t="s">
        <v>21</v>
      </c>
      <c r="C14" s="21" t="s">
        <v>22</v>
      </c>
      <c r="D14" s="18" t="s">
        <v>23</v>
      </c>
      <c r="E14" s="19"/>
      <c r="F14" s="20"/>
      <c r="G14" s="15"/>
    </row>
    <row r="15" spans="2:7" s="10" customFormat="1" ht="34.5" customHeight="1">
      <c r="B15" s="22" t="s">
        <v>24</v>
      </c>
      <c r="C15" s="21" t="s">
        <v>25</v>
      </c>
      <c r="D15" s="18" t="s">
        <v>26</v>
      </c>
      <c r="E15" s="19"/>
      <c r="F15" s="20"/>
      <c r="G15" s="15"/>
    </row>
    <row r="16" spans="2:7" s="10" customFormat="1" ht="34.5" customHeight="1">
      <c r="B16" s="22" t="s">
        <v>27</v>
      </c>
      <c r="C16" s="21" t="s">
        <v>28</v>
      </c>
      <c r="D16" s="18" t="s">
        <v>29</v>
      </c>
      <c r="E16" s="19"/>
      <c r="F16" s="20"/>
      <c r="G16" s="15"/>
    </row>
    <row r="17" spans="2:7" s="10" customFormat="1" ht="34.5" customHeight="1">
      <c r="B17" s="23">
        <v>2</v>
      </c>
      <c r="C17" s="17" t="s">
        <v>30</v>
      </c>
      <c r="D17" s="18" t="s">
        <v>31</v>
      </c>
      <c r="E17" s="19">
        <f>E18+E22+E20+E21+E19+E23+E24+E25</f>
        <v>43544</v>
      </c>
      <c r="F17" s="19">
        <f>F18+F22+F20+F21+F19+F23+F24+F25</f>
        <v>41288</v>
      </c>
      <c r="G17" s="15"/>
    </row>
    <row r="18" spans="2:7" s="10" customFormat="1" ht="34.5" customHeight="1">
      <c r="B18" s="16" t="s">
        <v>32</v>
      </c>
      <c r="C18" s="21" t="s">
        <v>33</v>
      </c>
      <c r="D18" s="18" t="s">
        <v>34</v>
      </c>
      <c r="E18" s="19">
        <v>160</v>
      </c>
      <c r="F18" s="20">
        <v>139</v>
      </c>
      <c r="G18" s="15"/>
    </row>
    <row r="19" spans="2:7" s="10" customFormat="1" ht="34.5" customHeight="1">
      <c r="B19" s="22" t="s">
        <v>35</v>
      </c>
      <c r="C19" s="21" t="s">
        <v>36</v>
      </c>
      <c r="D19" s="18" t="s">
        <v>37</v>
      </c>
      <c r="E19" s="19">
        <v>42012</v>
      </c>
      <c r="F19" s="20">
        <v>32319</v>
      </c>
      <c r="G19" s="15"/>
    </row>
    <row r="20" spans="2:7" s="10" customFormat="1" ht="34.5" customHeight="1">
      <c r="B20" s="16" t="s">
        <v>38</v>
      </c>
      <c r="C20" s="21" t="s">
        <v>39</v>
      </c>
      <c r="D20" s="18" t="s">
        <v>40</v>
      </c>
      <c r="E20" s="19">
        <v>1372</v>
      </c>
      <c r="F20" s="20">
        <v>6730</v>
      </c>
      <c r="G20" s="15"/>
    </row>
    <row r="21" spans="2:7" s="10" customFormat="1" ht="34.5" customHeight="1">
      <c r="B21" s="16" t="s">
        <v>41</v>
      </c>
      <c r="C21" s="21" t="s">
        <v>42</v>
      </c>
      <c r="D21" s="18" t="s">
        <v>43</v>
      </c>
      <c r="E21" s="19"/>
      <c r="F21" s="20"/>
      <c r="G21" s="15"/>
    </row>
    <row r="22" spans="2:7" s="10" customFormat="1" ht="34.5" customHeight="1">
      <c r="B22" s="16" t="s">
        <v>44</v>
      </c>
      <c r="C22" s="21" t="s">
        <v>45</v>
      </c>
      <c r="D22" s="18" t="s">
        <v>46</v>
      </c>
      <c r="E22" s="19"/>
      <c r="F22" s="20"/>
      <c r="G22" s="15"/>
    </row>
    <row r="23" spans="2:7" s="10" customFormat="1" ht="34.5" customHeight="1">
      <c r="B23" s="16" t="s">
        <v>47</v>
      </c>
      <c r="C23" s="21" t="s">
        <v>48</v>
      </c>
      <c r="D23" s="18" t="s">
        <v>49</v>
      </c>
      <c r="E23" s="19"/>
      <c r="F23" s="20">
        <v>2100</v>
      </c>
      <c r="G23" s="15"/>
    </row>
    <row r="24" spans="2:7" s="10" customFormat="1" ht="34.5" customHeight="1">
      <c r="B24" s="16" t="s">
        <v>50</v>
      </c>
      <c r="C24" s="21" t="s">
        <v>51</v>
      </c>
      <c r="D24" s="18" t="s">
        <v>52</v>
      </c>
      <c r="E24" s="19"/>
      <c r="F24" s="20"/>
      <c r="G24" s="15"/>
    </row>
    <row r="25" spans="2:7" s="10" customFormat="1" ht="34.5" customHeight="1">
      <c r="B25" s="16" t="s">
        <v>53</v>
      </c>
      <c r="C25" s="21" t="s">
        <v>54</v>
      </c>
      <c r="D25" s="18" t="s">
        <v>55</v>
      </c>
      <c r="E25" s="19"/>
      <c r="F25" s="20"/>
      <c r="G25" s="15"/>
    </row>
    <row r="26" spans="2:7" s="10" customFormat="1" ht="34.5" customHeight="1">
      <c r="B26" s="23">
        <v>3</v>
      </c>
      <c r="C26" s="17" t="s">
        <v>56</v>
      </c>
      <c r="D26" s="18" t="s">
        <v>57</v>
      </c>
      <c r="E26" s="19">
        <f>E27+E28+E29+E30</f>
        <v>0</v>
      </c>
      <c r="F26" s="19">
        <f>F27+F28+F29+F30</f>
        <v>0</v>
      </c>
      <c r="G26" s="15"/>
    </row>
    <row r="27" spans="2:7" s="10" customFormat="1" ht="34.5" customHeight="1">
      <c r="B27" s="16" t="s">
        <v>58</v>
      </c>
      <c r="C27" s="21" t="s">
        <v>59</v>
      </c>
      <c r="D27" s="18" t="s">
        <v>60</v>
      </c>
      <c r="E27" s="19"/>
      <c r="F27" s="20"/>
      <c r="G27" s="15"/>
    </row>
    <row r="28" spans="2:7" s="10" customFormat="1" ht="34.5" customHeight="1">
      <c r="B28" s="22" t="s">
        <v>61</v>
      </c>
      <c r="C28" s="21" t="s">
        <v>62</v>
      </c>
      <c r="D28" s="18" t="s">
        <v>63</v>
      </c>
      <c r="E28" s="19"/>
      <c r="F28" s="20"/>
      <c r="G28" s="15"/>
    </row>
    <row r="29" spans="2:7" s="10" customFormat="1" ht="34.5" customHeight="1">
      <c r="B29" s="22" t="s">
        <v>64</v>
      </c>
      <c r="C29" s="21" t="s">
        <v>65</v>
      </c>
      <c r="D29" s="18" t="s">
        <v>66</v>
      </c>
      <c r="E29" s="19"/>
      <c r="F29" s="20"/>
      <c r="G29" s="15"/>
    </row>
    <row r="30" spans="2:7" s="10" customFormat="1" ht="34.5" customHeight="1">
      <c r="B30" s="22" t="s">
        <v>67</v>
      </c>
      <c r="C30" s="21" t="s">
        <v>68</v>
      </c>
      <c r="D30" s="18" t="s">
        <v>69</v>
      </c>
      <c r="E30" s="19"/>
      <c r="F30" s="20"/>
      <c r="G30" s="15"/>
    </row>
    <row r="31" spans="2:7" s="10" customFormat="1" ht="34.5" customHeight="1">
      <c r="B31" s="24" t="s">
        <v>70</v>
      </c>
      <c r="C31" s="17" t="s">
        <v>71</v>
      </c>
      <c r="D31" s="18" t="s">
        <v>72</v>
      </c>
      <c r="E31" s="19">
        <f>E32+E33+E34+E35+E36+E37+E38+E39+E40</f>
        <v>153</v>
      </c>
      <c r="F31" s="19">
        <f>F32+F33+F34+F35+F36+F37+F38+F39+F40</f>
        <v>160</v>
      </c>
      <c r="G31" s="15"/>
    </row>
    <row r="32" spans="2:7" s="10" customFormat="1" ht="34.5" customHeight="1">
      <c r="B32" s="22" t="s">
        <v>73</v>
      </c>
      <c r="C32" s="21" t="s">
        <v>74</v>
      </c>
      <c r="D32" s="18" t="s">
        <v>75</v>
      </c>
      <c r="E32" s="19"/>
      <c r="F32" s="20"/>
      <c r="G32" s="15"/>
    </row>
    <row r="33" spans="2:7" s="10" customFormat="1" ht="34.5" customHeight="1">
      <c r="B33" s="22" t="s">
        <v>76</v>
      </c>
      <c r="C33" s="21" t="s">
        <v>77</v>
      </c>
      <c r="D33" s="18" t="s">
        <v>78</v>
      </c>
      <c r="E33" s="19"/>
      <c r="F33" s="20"/>
      <c r="G33" s="15"/>
    </row>
    <row r="34" spans="2:7" s="10" customFormat="1" ht="34.5" customHeight="1">
      <c r="B34" s="22" t="s">
        <v>79</v>
      </c>
      <c r="C34" s="21" t="s">
        <v>80</v>
      </c>
      <c r="D34" s="18" t="s">
        <v>81</v>
      </c>
      <c r="E34" s="19"/>
      <c r="F34" s="20"/>
      <c r="G34" s="15"/>
    </row>
    <row r="35" spans="2:7" s="10" customFormat="1" ht="34.5" customHeight="1">
      <c r="B35" s="22" t="s">
        <v>82</v>
      </c>
      <c r="C35" s="21" t="s">
        <v>83</v>
      </c>
      <c r="D35" s="18" t="s">
        <v>84</v>
      </c>
      <c r="E35" s="19"/>
      <c r="F35" s="20"/>
      <c r="G35" s="15"/>
    </row>
    <row r="36" spans="2:7" s="10" customFormat="1" ht="34.5" customHeight="1">
      <c r="B36" s="22" t="s">
        <v>82</v>
      </c>
      <c r="C36" s="21" t="s">
        <v>85</v>
      </c>
      <c r="D36" s="18" t="s">
        <v>86</v>
      </c>
      <c r="E36" s="19"/>
      <c r="F36" s="20"/>
      <c r="G36" s="15"/>
    </row>
    <row r="37" spans="2:7" s="10" customFormat="1" ht="34.5" customHeight="1">
      <c r="B37" s="22" t="s">
        <v>87</v>
      </c>
      <c r="C37" s="21" t="s">
        <v>88</v>
      </c>
      <c r="D37" s="18" t="s">
        <v>89</v>
      </c>
      <c r="E37" s="19"/>
      <c r="F37" s="20"/>
      <c r="G37" s="15"/>
    </row>
    <row r="38" spans="2:7" s="10" customFormat="1" ht="34.5" customHeight="1">
      <c r="B38" s="22" t="s">
        <v>87</v>
      </c>
      <c r="C38" s="21" t="s">
        <v>90</v>
      </c>
      <c r="D38" s="18" t="s">
        <v>91</v>
      </c>
      <c r="E38" s="19"/>
      <c r="F38" s="20"/>
      <c r="G38" s="15"/>
    </row>
    <row r="39" spans="2:7" s="10" customFormat="1" ht="34.5" customHeight="1">
      <c r="B39" s="22" t="s">
        <v>92</v>
      </c>
      <c r="C39" s="21" t="s">
        <v>93</v>
      </c>
      <c r="D39" s="18" t="s">
        <v>94</v>
      </c>
      <c r="E39" s="19"/>
      <c r="F39" s="20"/>
      <c r="G39" s="15"/>
    </row>
    <row r="40" spans="2:7" s="10" customFormat="1" ht="34.5" customHeight="1">
      <c r="B40" s="22" t="s">
        <v>95</v>
      </c>
      <c r="C40" s="21" t="s">
        <v>96</v>
      </c>
      <c r="D40" s="18" t="s">
        <v>97</v>
      </c>
      <c r="E40" s="19">
        <v>153</v>
      </c>
      <c r="F40" s="20">
        <v>160</v>
      </c>
      <c r="G40" s="15"/>
    </row>
    <row r="41" spans="2:7" s="10" customFormat="1" ht="34.5" customHeight="1">
      <c r="B41" s="24">
        <v>5</v>
      </c>
      <c r="C41" s="17" t="s">
        <v>98</v>
      </c>
      <c r="D41" s="18" t="s">
        <v>99</v>
      </c>
      <c r="E41" s="19">
        <f>E42+E43+E44+E45+E46+E47+E48</f>
        <v>0</v>
      </c>
      <c r="F41" s="19">
        <f>F42+F43+F44+F45+F46+F47+F48</f>
        <v>0</v>
      </c>
      <c r="G41" s="15"/>
    </row>
    <row r="42" spans="2:7" s="10" customFormat="1" ht="34.5" customHeight="1">
      <c r="B42" s="22" t="s">
        <v>100</v>
      </c>
      <c r="C42" s="21" t="s">
        <v>101</v>
      </c>
      <c r="D42" s="18" t="s">
        <v>102</v>
      </c>
      <c r="E42" s="19"/>
      <c r="F42" s="20"/>
      <c r="G42" s="15"/>
    </row>
    <row r="43" spans="2:7" s="10" customFormat="1" ht="34.5" customHeight="1">
      <c r="B43" s="22" t="s">
        <v>103</v>
      </c>
      <c r="C43" s="21" t="s">
        <v>104</v>
      </c>
      <c r="D43" s="18" t="s">
        <v>105</v>
      </c>
      <c r="E43" s="19"/>
      <c r="F43" s="20"/>
      <c r="G43" s="15"/>
    </row>
    <row r="44" spans="2:7" s="10" customFormat="1" ht="34.5" customHeight="1">
      <c r="B44" s="22" t="s">
        <v>106</v>
      </c>
      <c r="C44" s="21" t="s">
        <v>107</v>
      </c>
      <c r="D44" s="18" t="s">
        <v>108</v>
      </c>
      <c r="E44" s="19"/>
      <c r="F44" s="20"/>
      <c r="G44" s="15"/>
    </row>
    <row r="45" spans="2:7" s="10" customFormat="1" ht="34.5" customHeight="1">
      <c r="B45" s="22" t="s">
        <v>109</v>
      </c>
      <c r="C45" s="21" t="s">
        <v>110</v>
      </c>
      <c r="D45" s="18" t="s">
        <v>111</v>
      </c>
      <c r="E45" s="19"/>
      <c r="F45" s="20"/>
      <c r="G45" s="15"/>
    </row>
    <row r="46" spans="2:7" s="10" customFormat="1" ht="34.5" customHeight="1">
      <c r="B46" s="22" t="s">
        <v>112</v>
      </c>
      <c r="C46" s="21" t="s">
        <v>113</v>
      </c>
      <c r="D46" s="18" t="s">
        <v>114</v>
      </c>
      <c r="E46" s="19"/>
      <c r="F46" s="20"/>
      <c r="G46" s="15"/>
    </row>
    <row r="47" spans="2:7" s="10" customFormat="1" ht="34.5" customHeight="1">
      <c r="B47" s="22" t="s">
        <v>115</v>
      </c>
      <c r="C47" s="21" t="s">
        <v>116</v>
      </c>
      <c r="D47" s="18" t="s">
        <v>117</v>
      </c>
      <c r="E47" s="19"/>
      <c r="F47" s="20"/>
      <c r="G47" s="15"/>
    </row>
    <row r="48" spans="2:7" s="10" customFormat="1" ht="34.5" customHeight="1">
      <c r="B48" s="22" t="s">
        <v>118</v>
      </c>
      <c r="C48" s="21" t="s">
        <v>119</v>
      </c>
      <c r="D48" s="18" t="s">
        <v>120</v>
      </c>
      <c r="E48" s="19"/>
      <c r="F48" s="20"/>
      <c r="G48" s="15"/>
    </row>
    <row r="49" spans="2:7" s="10" customFormat="1" ht="34.5" customHeight="1">
      <c r="B49" s="24">
        <v>288</v>
      </c>
      <c r="C49" s="17" t="s">
        <v>121</v>
      </c>
      <c r="D49" s="18" t="s">
        <v>122</v>
      </c>
      <c r="E49" s="19">
        <v>72</v>
      </c>
      <c r="F49" s="20">
        <v>72</v>
      </c>
      <c r="G49" s="15"/>
    </row>
    <row r="50" spans="2:7" s="10" customFormat="1" ht="34.5" customHeight="1">
      <c r="B50" s="24"/>
      <c r="C50" s="17" t="s">
        <v>123</v>
      </c>
      <c r="D50" s="18" t="s">
        <v>124</v>
      </c>
      <c r="E50" s="19">
        <f>E51+E58+E66+E67+E68+E69+E75+E76+E77</f>
        <v>64104</v>
      </c>
      <c r="F50" s="19">
        <f>F51+F58+F66+F67+F68+F69+F75+F76+F77</f>
        <v>60390</v>
      </c>
      <c r="G50" s="15"/>
    </row>
    <row r="51" spans="2:7" s="10" customFormat="1" ht="34.5" customHeight="1">
      <c r="B51" s="24" t="s">
        <v>125</v>
      </c>
      <c r="C51" s="17" t="s">
        <v>126</v>
      </c>
      <c r="D51" s="18" t="s">
        <v>127</v>
      </c>
      <c r="E51" s="19">
        <f>E52+E53+E54+E55+E56+E57</f>
        <v>3070</v>
      </c>
      <c r="F51" s="19">
        <f>F52+F53+F54+F55+F56+F57</f>
        <v>7432</v>
      </c>
      <c r="G51" s="15"/>
    </row>
    <row r="52" spans="2:7" s="10" customFormat="1" ht="34.5" customHeight="1">
      <c r="B52" s="22">
        <v>10</v>
      </c>
      <c r="C52" s="21" t="s">
        <v>128</v>
      </c>
      <c r="D52" s="18" t="s">
        <v>129</v>
      </c>
      <c r="E52" s="19">
        <v>3000</v>
      </c>
      <c r="F52" s="20">
        <v>7432</v>
      </c>
      <c r="G52" s="15"/>
    </row>
    <row r="53" spans="2:7" s="10" customFormat="1" ht="34.5" customHeight="1">
      <c r="B53" s="22">
        <v>11</v>
      </c>
      <c r="C53" s="21" t="s">
        <v>130</v>
      </c>
      <c r="D53" s="18" t="s">
        <v>131</v>
      </c>
      <c r="E53" s="19"/>
      <c r="F53" s="20"/>
      <c r="G53" s="15"/>
    </row>
    <row r="54" spans="2:7" s="10" customFormat="1" ht="34.5" customHeight="1">
      <c r="B54" s="22">
        <v>12</v>
      </c>
      <c r="C54" s="21" t="s">
        <v>132</v>
      </c>
      <c r="D54" s="18" t="s">
        <v>133</v>
      </c>
      <c r="E54" s="19"/>
      <c r="F54" s="20"/>
      <c r="G54" s="15"/>
    </row>
    <row r="55" spans="2:7" s="10" customFormat="1" ht="34.5" customHeight="1">
      <c r="B55" s="22">
        <v>13</v>
      </c>
      <c r="C55" s="21" t="s">
        <v>134</v>
      </c>
      <c r="D55" s="18" t="s">
        <v>135</v>
      </c>
      <c r="E55" s="19"/>
      <c r="F55" s="20"/>
      <c r="G55" s="15"/>
    </row>
    <row r="56" spans="2:7" s="10" customFormat="1" ht="34.5" customHeight="1">
      <c r="B56" s="22">
        <v>14</v>
      </c>
      <c r="C56" s="21" t="s">
        <v>136</v>
      </c>
      <c r="D56" s="18" t="s">
        <v>137</v>
      </c>
      <c r="E56" s="19"/>
      <c r="F56" s="20"/>
      <c r="G56" s="15"/>
    </row>
    <row r="57" spans="2:7" s="10" customFormat="1" ht="34.5" customHeight="1">
      <c r="B57" s="22">
        <v>15</v>
      </c>
      <c r="C57" s="25" t="s">
        <v>138</v>
      </c>
      <c r="D57" s="18" t="s">
        <v>139</v>
      </c>
      <c r="E57" s="19">
        <v>70</v>
      </c>
      <c r="F57" s="20">
        <v>0</v>
      </c>
      <c r="G57" s="15"/>
    </row>
    <row r="58" spans="2:7" s="10" customFormat="1" ht="34.5" customHeight="1">
      <c r="B58" s="24"/>
      <c r="C58" s="17" t="s">
        <v>140</v>
      </c>
      <c r="D58" s="18" t="s">
        <v>141</v>
      </c>
      <c r="E58" s="19">
        <f>E59+E60+E61+E62+E63+E64+E65</f>
        <v>58258</v>
      </c>
      <c r="F58" s="19">
        <f>F59+F60+F61+F62+F63+F64+F65</f>
        <v>47494</v>
      </c>
      <c r="G58" s="15"/>
    </row>
    <row r="59" spans="2:7" s="26" customFormat="1" ht="34.5" customHeight="1">
      <c r="B59" s="22" t="s">
        <v>142</v>
      </c>
      <c r="C59" s="21" t="s">
        <v>143</v>
      </c>
      <c r="D59" s="18" t="s">
        <v>144</v>
      </c>
      <c r="E59" s="27"/>
      <c r="F59" s="28"/>
      <c r="G59" s="29"/>
    </row>
    <row r="60" spans="2:7" s="26" customFormat="1" ht="34.5" customHeight="1">
      <c r="B60" s="22" t="s">
        <v>145</v>
      </c>
      <c r="C60" s="21" t="s">
        <v>146</v>
      </c>
      <c r="D60" s="18" t="s">
        <v>147</v>
      </c>
      <c r="E60" s="27"/>
      <c r="F60" s="28"/>
      <c r="G60" s="29"/>
    </row>
    <row r="61" spans="2:7" s="10" customFormat="1" ht="34.5" customHeight="1">
      <c r="B61" s="22" t="s">
        <v>148</v>
      </c>
      <c r="C61" s="21" t="s">
        <v>149</v>
      </c>
      <c r="D61" s="18" t="s">
        <v>150</v>
      </c>
      <c r="E61" s="19"/>
      <c r="F61" s="20"/>
      <c r="G61" s="15"/>
    </row>
    <row r="62" spans="2:7" s="26" customFormat="1" ht="34.5" customHeight="1">
      <c r="B62" s="22" t="s">
        <v>151</v>
      </c>
      <c r="C62" s="21" t="s">
        <v>152</v>
      </c>
      <c r="D62" s="18" t="s">
        <v>153</v>
      </c>
      <c r="E62" s="27"/>
      <c r="F62" s="28"/>
      <c r="G62" s="29"/>
    </row>
    <row r="63" spans="2:7" ht="34.5" customHeight="1">
      <c r="B63" s="22" t="s">
        <v>154</v>
      </c>
      <c r="C63" s="21" t="s">
        <v>155</v>
      </c>
      <c r="D63" s="18" t="s">
        <v>156</v>
      </c>
      <c r="E63" s="30">
        <v>58258</v>
      </c>
      <c r="F63" s="31">
        <v>47494</v>
      </c>
      <c r="G63" s="32"/>
    </row>
    <row r="64" spans="2:7" ht="34.5" customHeight="1">
      <c r="B64" s="22" t="s">
        <v>157</v>
      </c>
      <c r="C64" s="21" t="s">
        <v>158</v>
      </c>
      <c r="D64" s="18" t="s">
        <v>159</v>
      </c>
      <c r="E64" s="30"/>
      <c r="F64" s="31"/>
      <c r="G64" s="32"/>
    </row>
    <row r="65" spans="2:7" ht="34.5" customHeight="1">
      <c r="B65" s="22" t="s">
        <v>160</v>
      </c>
      <c r="C65" s="21" t="s">
        <v>161</v>
      </c>
      <c r="D65" s="18" t="s">
        <v>162</v>
      </c>
      <c r="E65" s="30"/>
      <c r="F65" s="31"/>
      <c r="G65" s="32"/>
    </row>
    <row r="66" spans="2:7" ht="34.5" customHeight="1">
      <c r="B66" s="24">
        <v>21</v>
      </c>
      <c r="C66" s="17" t="s">
        <v>163</v>
      </c>
      <c r="D66" s="18" t="s">
        <v>164</v>
      </c>
      <c r="E66" s="30"/>
      <c r="F66" s="31"/>
      <c r="G66" s="32"/>
    </row>
    <row r="67" spans="2:7" ht="34.5" customHeight="1">
      <c r="B67" s="24">
        <v>22</v>
      </c>
      <c r="C67" s="17" t="s">
        <v>165</v>
      </c>
      <c r="D67" s="18" t="s">
        <v>166</v>
      </c>
      <c r="E67" s="30">
        <v>86</v>
      </c>
      <c r="F67" s="31">
        <v>10</v>
      </c>
      <c r="G67" s="32"/>
    </row>
    <row r="68" spans="2:7" ht="34.5" customHeight="1">
      <c r="B68" s="24">
        <v>236</v>
      </c>
      <c r="C68" s="17" t="s">
        <v>167</v>
      </c>
      <c r="D68" s="18" t="s">
        <v>168</v>
      </c>
      <c r="E68" s="30"/>
      <c r="F68" s="31"/>
      <c r="G68" s="32"/>
    </row>
    <row r="69" spans="2:7" ht="34.5" customHeight="1">
      <c r="B69" s="24" t="s">
        <v>169</v>
      </c>
      <c r="C69" s="17" t="s">
        <v>170</v>
      </c>
      <c r="D69" s="18" t="s">
        <v>171</v>
      </c>
      <c r="E69" s="30">
        <f>E70+E71+E72+E73+E74</f>
        <v>0</v>
      </c>
      <c r="F69" s="30">
        <f>F70+F71+F72+F73+F74</f>
        <v>0</v>
      </c>
      <c r="G69" s="32"/>
    </row>
    <row r="70" spans="2:7" ht="34.5" customHeight="1">
      <c r="B70" s="22" t="s">
        <v>172</v>
      </c>
      <c r="C70" s="21" t="s">
        <v>173</v>
      </c>
      <c r="D70" s="18" t="s">
        <v>174</v>
      </c>
      <c r="E70" s="30"/>
      <c r="F70" s="31"/>
      <c r="G70" s="32"/>
    </row>
    <row r="71" spans="2:7" ht="34.5" customHeight="1">
      <c r="B71" s="22" t="s">
        <v>175</v>
      </c>
      <c r="C71" s="21" t="s">
        <v>176</v>
      </c>
      <c r="D71" s="18" t="s">
        <v>177</v>
      </c>
      <c r="E71" s="30"/>
      <c r="F71" s="31"/>
      <c r="G71" s="32"/>
    </row>
    <row r="72" spans="2:7" ht="34.5" customHeight="1">
      <c r="B72" s="22" t="s">
        <v>178</v>
      </c>
      <c r="C72" s="21" t="s">
        <v>179</v>
      </c>
      <c r="D72" s="18" t="s">
        <v>180</v>
      </c>
      <c r="E72" s="30"/>
      <c r="F72" s="31"/>
      <c r="G72" s="32"/>
    </row>
    <row r="73" spans="2:7" ht="34.5" customHeight="1">
      <c r="B73" s="22" t="s">
        <v>181</v>
      </c>
      <c r="C73" s="21" t="s">
        <v>182</v>
      </c>
      <c r="D73" s="18" t="s">
        <v>183</v>
      </c>
      <c r="E73" s="30"/>
      <c r="F73" s="31"/>
      <c r="G73" s="32"/>
    </row>
    <row r="74" spans="2:7" ht="34.5" customHeight="1">
      <c r="B74" s="22" t="s">
        <v>184</v>
      </c>
      <c r="C74" s="21" t="s">
        <v>185</v>
      </c>
      <c r="D74" s="18" t="s">
        <v>186</v>
      </c>
      <c r="E74" s="30"/>
      <c r="F74" s="31"/>
      <c r="G74" s="32"/>
    </row>
    <row r="75" spans="2:7" ht="34.5" customHeight="1">
      <c r="B75" s="24">
        <v>24</v>
      </c>
      <c r="C75" s="17" t="s">
        <v>187</v>
      </c>
      <c r="D75" s="18" t="s">
        <v>188</v>
      </c>
      <c r="E75" s="30">
        <v>500</v>
      </c>
      <c r="F75" s="31">
        <v>3000</v>
      </c>
      <c r="G75" s="32"/>
    </row>
    <row r="76" spans="2:7" ht="34.5" customHeight="1">
      <c r="B76" s="24">
        <v>27</v>
      </c>
      <c r="C76" s="17" t="s">
        <v>189</v>
      </c>
      <c r="D76" s="18" t="s">
        <v>190</v>
      </c>
      <c r="E76" s="30">
        <v>2000</v>
      </c>
      <c r="F76" s="31">
        <v>2110</v>
      </c>
      <c r="G76" s="32"/>
    </row>
    <row r="77" spans="2:7" ht="34.5" customHeight="1">
      <c r="B77" s="24" t="s">
        <v>191</v>
      </c>
      <c r="C77" s="17" t="s">
        <v>192</v>
      </c>
      <c r="D77" s="18" t="s">
        <v>193</v>
      </c>
      <c r="E77" s="30">
        <v>190</v>
      </c>
      <c r="F77" s="31">
        <v>344</v>
      </c>
      <c r="G77" s="32"/>
    </row>
    <row r="78" spans="2:7" ht="34.5" customHeight="1">
      <c r="B78" s="24"/>
      <c r="C78" s="17" t="s">
        <v>194</v>
      </c>
      <c r="D78" s="18" t="s">
        <v>195</v>
      </c>
      <c r="E78" s="30">
        <f>E8+E9+E49+E50</f>
        <v>107873</v>
      </c>
      <c r="F78" s="30">
        <f>F8+F9+F49+F50</f>
        <v>101910</v>
      </c>
      <c r="G78" s="32"/>
    </row>
    <row r="79" spans="2:7" ht="34.5" customHeight="1">
      <c r="B79" s="24">
        <v>88</v>
      </c>
      <c r="C79" s="17" t="s">
        <v>196</v>
      </c>
      <c r="D79" s="18" t="s">
        <v>197</v>
      </c>
      <c r="E79" s="30"/>
      <c r="F79" s="31"/>
      <c r="G79" s="32"/>
    </row>
    <row r="80" spans="2:7" ht="34.5" customHeight="1">
      <c r="B80" s="24"/>
      <c r="C80" s="17" t="s">
        <v>198</v>
      </c>
      <c r="D80" s="33"/>
      <c r="E80" s="30"/>
      <c r="F80" s="31"/>
      <c r="G80" s="32"/>
    </row>
    <row r="81" spans="2:7" ht="34.5" customHeight="1">
      <c r="B81" s="24"/>
      <c r="C81" s="17" t="s">
        <v>199</v>
      </c>
      <c r="D81" s="18" t="s">
        <v>200</v>
      </c>
      <c r="E81" s="30"/>
      <c r="F81" s="31"/>
      <c r="G81" s="32"/>
    </row>
    <row r="82" spans="2:7" ht="34.5" customHeight="1">
      <c r="B82" s="24">
        <v>30</v>
      </c>
      <c r="C82" s="17" t="s">
        <v>201</v>
      </c>
      <c r="D82" s="18" t="s">
        <v>202</v>
      </c>
      <c r="E82" s="30">
        <f>E83+E84+E85+E86+E87+E88+E89+E90</f>
        <v>22501</v>
      </c>
      <c r="F82" s="30">
        <f>F83+F84+F85+F86+F87+F88+F89+F90</f>
        <v>22501</v>
      </c>
      <c r="G82" s="32"/>
    </row>
    <row r="83" spans="2:7" ht="34.5" customHeight="1">
      <c r="B83" s="22">
        <v>300</v>
      </c>
      <c r="C83" s="21" t="s">
        <v>203</v>
      </c>
      <c r="D83" s="18" t="s">
        <v>204</v>
      </c>
      <c r="E83" s="30"/>
      <c r="F83" s="31"/>
      <c r="G83" s="32"/>
    </row>
    <row r="84" spans="2:7" ht="34.5" customHeight="1">
      <c r="B84" s="22">
        <v>301</v>
      </c>
      <c r="C84" s="21" t="s">
        <v>205</v>
      </c>
      <c r="D84" s="18" t="s">
        <v>206</v>
      </c>
      <c r="E84" s="30"/>
      <c r="F84" s="31"/>
      <c r="G84" s="32"/>
    </row>
    <row r="85" spans="2:7" ht="34.5" customHeight="1">
      <c r="B85" s="22">
        <v>302</v>
      </c>
      <c r="C85" s="21" t="s">
        <v>207</v>
      </c>
      <c r="D85" s="18" t="s">
        <v>208</v>
      </c>
      <c r="E85" s="30"/>
      <c r="F85" s="31"/>
      <c r="G85" s="32"/>
    </row>
    <row r="86" spans="2:7" ht="34.5" customHeight="1">
      <c r="B86" s="22">
        <v>303</v>
      </c>
      <c r="C86" s="21" t="s">
        <v>209</v>
      </c>
      <c r="D86" s="18" t="s">
        <v>210</v>
      </c>
      <c r="E86" s="30">
        <v>7189</v>
      </c>
      <c r="F86" s="31">
        <v>7189</v>
      </c>
      <c r="G86" s="32"/>
    </row>
    <row r="87" spans="2:7" ht="34.5" customHeight="1">
      <c r="B87" s="22">
        <v>304</v>
      </c>
      <c r="C87" s="21" t="s">
        <v>211</v>
      </c>
      <c r="D87" s="18" t="s">
        <v>212</v>
      </c>
      <c r="E87" s="30"/>
      <c r="F87" s="31"/>
      <c r="G87" s="32"/>
    </row>
    <row r="88" spans="2:7" ht="34.5" customHeight="1">
      <c r="B88" s="22">
        <v>305</v>
      </c>
      <c r="C88" s="21" t="s">
        <v>213</v>
      </c>
      <c r="D88" s="18" t="s">
        <v>214</v>
      </c>
      <c r="E88" s="30"/>
      <c r="F88" s="31"/>
      <c r="G88" s="32"/>
    </row>
    <row r="89" spans="2:7" ht="34.5" customHeight="1">
      <c r="B89" s="22">
        <v>306</v>
      </c>
      <c r="C89" s="21" t="s">
        <v>215</v>
      </c>
      <c r="D89" s="18" t="s">
        <v>216</v>
      </c>
      <c r="E89" s="30"/>
      <c r="F89" s="31"/>
      <c r="G89" s="32"/>
    </row>
    <row r="90" spans="2:7" ht="34.5" customHeight="1">
      <c r="B90" s="22">
        <v>309</v>
      </c>
      <c r="C90" s="21" t="s">
        <v>217</v>
      </c>
      <c r="D90" s="18" t="s">
        <v>218</v>
      </c>
      <c r="E90" s="30">
        <v>15312</v>
      </c>
      <c r="F90" s="31">
        <v>15312</v>
      </c>
      <c r="G90" s="32"/>
    </row>
    <row r="91" spans="2:7" ht="34.5" customHeight="1">
      <c r="B91" s="24">
        <v>31</v>
      </c>
      <c r="C91" s="17" t="s">
        <v>219</v>
      </c>
      <c r="D91" s="18" t="s">
        <v>220</v>
      </c>
      <c r="E91" s="30"/>
      <c r="F91" s="31"/>
      <c r="G91" s="32"/>
    </row>
    <row r="92" spans="2:7" ht="34.5" customHeight="1">
      <c r="B92" s="24" t="s">
        <v>221</v>
      </c>
      <c r="C92" s="17" t="s">
        <v>222</v>
      </c>
      <c r="D92" s="18" t="s">
        <v>223</v>
      </c>
      <c r="E92" s="30"/>
      <c r="F92" s="31"/>
      <c r="G92" s="32"/>
    </row>
    <row r="93" spans="2:7" ht="34.5" customHeight="1">
      <c r="B93" s="24">
        <v>32</v>
      </c>
      <c r="C93" s="17" t="s">
        <v>224</v>
      </c>
      <c r="D93" s="18" t="s">
        <v>225</v>
      </c>
      <c r="E93" s="30">
        <v>13326</v>
      </c>
      <c r="F93" s="31">
        <v>13326</v>
      </c>
      <c r="G93" s="32"/>
    </row>
    <row r="94" spans="2:7" ht="57.75" customHeight="1">
      <c r="B94" s="24">
        <v>330</v>
      </c>
      <c r="C94" s="17" t="s">
        <v>226</v>
      </c>
      <c r="D94" s="18" t="s">
        <v>227</v>
      </c>
      <c r="E94" s="30"/>
      <c r="F94" s="31"/>
      <c r="G94" s="32"/>
    </row>
    <row r="95" spans="2:7" ht="63" customHeight="1">
      <c r="B95" s="24" t="s">
        <v>228</v>
      </c>
      <c r="C95" s="17" t="s">
        <v>229</v>
      </c>
      <c r="D95" s="18" t="s">
        <v>230</v>
      </c>
      <c r="E95" s="30"/>
      <c r="F95" s="31"/>
      <c r="G95" s="32"/>
    </row>
    <row r="96" spans="2:7" ht="62.25" customHeight="1">
      <c r="B96" s="24" t="s">
        <v>228</v>
      </c>
      <c r="C96" s="17" t="s">
        <v>231</v>
      </c>
      <c r="D96" s="18" t="s">
        <v>232</v>
      </c>
      <c r="E96" s="30"/>
      <c r="F96" s="31"/>
      <c r="G96" s="32"/>
    </row>
    <row r="97" spans="2:7" ht="34.5" customHeight="1">
      <c r="B97" s="24">
        <v>34</v>
      </c>
      <c r="C97" s="17" t="s">
        <v>233</v>
      </c>
      <c r="D97" s="18" t="s">
        <v>234</v>
      </c>
      <c r="E97" s="30">
        <f>E98+E99</f>
        <v>7717</v>
      </c>
      <c r="F97" s="30">
        <f>F98+F99</f>
        <v>10489</v>
      </c>
      <c r="G97" s="32"/>
    </row>
    <row r="98" spans="1:7" ht="34.5" customHeight="1">
      <c r="A98" s="34"/>
      <c r="B98" s="35">
        <v>340</v>
      </c>
      <c r="C98" s="21" t="s">
        <v>235</v>
      </c>
      <c r="D98" s="18" t="s">
        <v>236</v>
      </c>
      <c r="E98" s="30">
        <v>7653</v>
      </c>
      <c r="F98" s="36">
        <v>7653</v>
      </c>
      <c r="G98" s="37"/>
    </row>
    <row r="99" spans="1:7" ht="34.5" customHeight="1">
      <c r="A99" s="34"/>
      <c r="B99" s="35">
        <v>341</v>
      </c>
      <c r="C99" s="21" t="s">
        <v>237</v>
      </c>
      <c r="D99" s="18" t="s">
        <v>238</v>
      </c>
      <c r="E99" s="30">
        <v>64</v>
      </c>
      <c r="F99" s="36">
        <v>2836</v>
      </c>
      <c r="G99" s="37"/>
    </row>
    <row r="100" spans="1:7" ht="34.5" customHeight="1">
      <c r="A100" s="34"/>
      <c r="B100" s="38"/>
      <c r="C100" s="17" t="s">
        <v>239</v>
      </c>
      <c r="D100" s="18" t="s">
        <v>240</v>
      </c>
      <c r="E100" s="30"/>
      <c r="F100" s="31"/>
      <c r="G100" s="32"/>
    </row>
    <row r="101" spans="1:7" ht="34.5" customHeight="1">
      <c r="A101" s="34"/>
      <c r="B101" s="38">
        <v>35</v>
      </c>
      <c r="C101" s="17" t="s">
        <v>241</v>
      </c>
      <c r="D101" s="18" t="s">
        <v>242</v>
      </c>
      <c r="E101" s="30">
        <f>E102+E103</f>
        <v>88059</v>
      </c>
      <c r="F101" s="30">
        <f>F102+F103</f>
        <v>57917</v>
      </c>
      <c r="G101" s="32"/>
    </row>
    <row r="102" spans="2:7" ht="34.5" customHeight="1">
      <c r="B102" s="22">
        <v>350</v>
      </c>
      <c r="C102" s="21" t="s">
        <v>243</v>
      </c>
      <c r="D102" s="18" t="s">
        <v>244</v>
      </c>
      <c r="E102" s="30">
        <v>88059</v>
      </c>
      <c r="F102" s="31">
        <v>57917</v>
      </c>
      <c r="G102" s="32"/>
    </row>
    <row r="103" spans="2:7" ht="34.5" customHeight="1">
      <c r="B103" s="22">
        <v>351</v>
      </c>
      <c r="C103" s="21" t="s">
        <v>245</v>
      </c>
      <c r="D103" s="18" t="s">
        <v>246</v>
      </c>
      <c r="E103" s="30"/>
      <c r="F103" s="31"/>
      <c r="G103" s="32"/>
    </row>
    <row r="104" spans="2:7" ht="34.5" customHeight="1">
      <c r="B104" s="24"/>
      <c r="C104" s="17" t="s">
        <v>247</v>
      </c>
      <c r="D104" s="18" t="s">
        <v>248</v>
      </c>
      <c r="E104" s="30">
        <f>E105+E112</f>
        <v>530</v>
      </c>
      <c r="F104" s="30">
        <f>F105+F112</f>
        <v>578</v>
      </c>
      <c r="G104" s="32"/>
    </row>
    <row r="105" spans="2:7" ht="34.5" customHeight="1">
      <c r="B105" s="24">
        <v>40</v>
      </c>
      <c r="C105" s="17" t="s">
        <v>249</v>
      </c>
      <c r="D105" s="18" t="s">
        <v>250</v>
      </c>
      <c r="E105" s="30">
        <f>E106+E107+E108+E109+E110+E111</f>
        <v>0</v>
      </c>
      <c r="F105" s="30">
        <f>F106+F107+F108+F109+F110+F111</f>
        <v>0</v>
      </c>
      <c r="G105" s="32"/>
    </row>
    <row r="106" spans="2:7" ht="34.5" customHeight="1">
      <c r="B106" s="22">
        <v>400</v>
      </c>
      <c r="C106" s="21" t="s">
        <v>251</v>
      </c>
      <c r="D106" s="18" t="s">
        <v>252</v>
      </c>
      <c r="E106" s="30"/>
      <c r="F106" s="31"/>
      <c r="G106" s="32"/>
    </row>
    <row r="107" spans="2:7" ht="34.5" customHeight="1">
      <c r="B107" s="22">
        <v>401</v>
      </c>
      <c r="C107" s="21" t="s">
        <v>253</v>
      </c>
      <c r="D107" s="18" t="s">
        <v>254</v>
      </c>
      <c r="E107" s="30"/>
      <c r="F107" s="31"/>
      <c r="G107" s="32"/>
    </row>
    <row r="108" spans="2:7" ht="34.5" customHeight="1">
      <c r="B108" s="22">
        <v>403</v>
      </c>
      <c r="C108" s="21" t="s">
        <v>255</v>
      </c>
      <c r="D108" s="18" t="s">
        <v>256</v>
      </c>
      <c r="E108" s="30"/>
      <c r="F108" s="31"/>
      <c r="G108" s="32"/>
    </row>
    <row r="109" spans="2:7" ht="34.5" customHeight="1">
      <c r="B109" s="22">
        <v>404</v>
      </c>
      <c r="C109" s="21" t="s">
        <v>257</v>
      </c>
      <c r="D109" s="18" t="s">
        <v>258</v>
      </c>
      <c r="E109" s="30"/>
      <c r="F109" s="31"/>
      <c r="G109" s="32"/>
    </row>
    <row r="110" spans="2:7" ht="34.5" customHeight="1">
      <c r="B110" s="22">
        <v>405</v>
      </c>
      <c r="C110" s="21" t="s">
        <v>259</v>
      </c>
      <c r="D110" s="18" t="s">
        <v>260</v>
      </c>
      <c r="E110" s="30"/>
      <c r="F110" s="31"/>
      <c r="G110" s="32"/>
    </row>
    <row r="111" spans="2:7" ht="34.5" customHeight="1">
      <c r="B111" s="22" t="s">
        <v>261</v>
      </c>
      <c r="C111" s="21" t="s">
        <v>262</v>
      </c>
      <c r="D111" s="18" t="s">
        <v>263</v>
      </c>
      <c r="E111" s="30"/>
      <c r="F111" s="31"/>
      <c r="G111" s="32"/>
    </row>
    <row r="112" spans="2:7" ht="34.5" customHeight="1">
      <c r="B112" s="24">
        <v>41</v>
      </c>
      <c r="C112" s="17" t="s">
        <v>264</v>
      </c>
      <c r="D112" s="18" t="s">
        <v>265</v>
      </c>
      <c r="E112" s="30">
        <f>E113+E114+E115+E116+E117+E118+E119+E120</f>
        <v>530</v>
      </c>
      <c r="F112" s="30">
        <f>F113+F114+F115+F116+F117+F118+F119+F120</f>
        <v>578</v>
      </c>
      <c r="G112" s="32"/>
    </row>
    <row r="113" spans="2:7" ht="34.5" customHeight="1">
      <c r="B113" s="22">
        <v>410</v>
      </c>
      <c r="C113" s="21" t="s">
        <v>266</v>
      </c>
      <c r="D113" s="18" t="s">
        <v>267</v>
      </c>
      <c r="E113" s="30"/>
      <c r="F113" s="31"/>
      <c r="G113" s="32"/>
    </row>
    <row r="114" spans="2:7" ht="34.5" customHeight="1">
      <c r="B114" s="22">
        <v>411</v>
      </c>
      <c r="C114" s="21" t="s">
        <v>268</v>
      </c>
      <c r="D114" s="18" t="s">
        <v>269</v>
      </c>
      <c r="E114" s="30"/>
      <c r="F114" s="31"/>
      <c r="G114" s="32"/>
    </row>
    <row r="115" spans="2:7" ht="34.5" customHeight="1">
      <c r="B115" s="22">
        <v>412</v>
      </c>
      <c r="C115" s="21" t="s">
        <v>270</v>
      </c>
      <c r="D115" s="18" t="s">
        <v>271</v>
      </c>
      <c r="E115" s="30"/>
      <c r="F115" s="31"/>
      <c r="G115" s="32"/>
    </row>
    <row r="116" spans="2:7" ht="34.5" customHeight="1">
      <c r="B116" s="22">
        <v>413</v>
      </c>
      <c r="C116" s="21" t="s">
        <v>272</v>
      </c>
      <c r="D116" s="18" t="s">
        <v>273</v>
      </c>
      <c r="E116" s="30"/>
      <c r="F116" s="31"/>
      <c r="G116" s="32"/>
    </row>
    <row r="117" spans="2:7" ht="34.5" customHeight="1">
      <c r="B117" s="22">
        <v>414</v>
      </c>
      <c r="C117" s="21" t="s">
        <v>274</v>
      </c>
      <c r="D117" s="18" t="s">
        <v>275</v>
      </c>
      <c r="E117" s="30"/>
      <c r="F117" s="31"/>
      <c r="G117" s="32"/>
    </row>
    <row r="118" spans="2:7" ht="34.5" customHeight="1">
      <c r="B118" s="22">
        <v>415</v>
      </c>
      <c r="C118" s="21" t="s">
        <v>276</v>
      </c>
      <c r="D118" s="18" t="s">
        <v>277</v>
      </c>
      <c r="E118" s="30"/>
      <c r="F118" s="31"/>
      <c r="G118" s="32"/>
    </row>
    <row r="119" spans="2:7" ht="34.5" customHeight="1">
      <c r="B119" s="22">
        <v>416</v>
      </c>
      <c r="C119" s="21" t="s">
        <v>278</v>
      </c>
      <c r="D119" s="18" t="s">
        <v>279</v>
      </c>
      <c r="E119" s="30"/>
      <c r="F119" s="31"/>
      <c r="G119" s="32"/>
    </row>
    <row r="120" spans="2:7" ht="34.5" customHeight="1">
      <c r="B120" s="22">
        <v>419</v>
      </c>
      <c r="C120" s="21" t="s">
        <v>280</v>
      </c>
      <c r="D120" s="18" t="s">
        <v>281</v>
      </c>
      <c r="E120" s="30">
        <v>530</v>
      </c>
      <c r="F120" s="31">
        <v>578</v>
      </c>
      <c r="G120" s="32"/>
    </row>
    <row r="121" spans="2:7" ht="34.5" customHeight="1">
      <c r="B121" s="24">
        <v>498</v>
      </c>
      <c r="C121" s="17" t="s">
        <v>282</v>
      </c>
      <c r="D121" s="18" t="s">
        <v>283</v>
      </c>
      <c r="E121" s="30"/>
      <c r="F121" s="31"/>
      <c r="G121" s="32"/>
    </row>
    <row r="122" spans="2:7" ht="34.5" customHeight="1">
      <c r="B122" s="24" t="s">
        <v>284</v>
      </c>
      <c r="C122" s="17" t="s">
        <v>285</v>
      </c>
      <c r="D122" s="18" t="s">
        <v>286</v>
      </c>
      <c r="E122" s="30">
        <f>E123+E130+E131+E139+E140+E141+E142</f>
        <v>151858</v>
      </c>
      <c r="F122" s="30">
        <f>F123+F130+F131+F139+F140+F141+F142</f>
        <v>145911</v>
      </c>
      <c r="G122" s="32"/>
    </row>
    <row r="123" spans="2:7" ht="34.5" customHeight="1">
      <c r="B123" s="24">
        <v>42</v>
      </c>
      <c r="C123" s="17" t="s">
        <v>287</v>
      </c>
      <c r="D123" s="18" t="s">
        <v>288</v>
      </c>
      <c r="E123" s="30">
        <f>E124+E126+E127+E128+E129</f>
        <v>0</v>
      </c>
      <c r="F123" s="30">
        <f>F124+F126+F127+F128+F129</f>
        <v>0</v>
      </c>
      <c r="G123" s="32"/>
    </row>
    <row r="124" spans="2:7" ht="34.5" customHeight="1">
      <c r="B124" s="22">
        <v>420</v>
      </c>
      <c r="C124" s="21" t="s">
        <v>289</v>
      </c>
      <c r="D124" s="18" t="s">
        <v>290</v>
      </c>
      <c r="E124" s="30"/>
      <c r="F124" s="31"/>
      <c r="G124" s="32"/>
    </row>
    <row r="125" spans="2:7" ht="34.5" customHeight="1">
      <c r="B125" s="22">
        <v>421</v>
      </c>
      <c r="C125" s="21" t="s">
        <v>291</v>
      </c>
      <c r="D125" s="18" t="s">
        <v>292</v>
      </c>
      <c r="E125" s="30"/>
      <c r="F125" s="31"/>
      <c r="G125" s="32"/>
    </row>
    <row r="126" spans="2:7" ht="34.5" customHeight="1">
      <c r="B126" s="22">
        <v>422</v>
      </c>
      <c r="C126" s="21" t="s">
        <v>179</v>
      </c>
      <c r="D126" s="18" t="s">
        <v>293</v>
      </c>
      <c r="E126" s="30"/>
      <c r="F126" s="36"/>
      <c r="G126" s="37"/>
    </row>
    <row r="127" spans="2:6" ht="34.5" customHeight="1">
      <c r="B127" s="22">
        <v>423</v>
      </c>
      <c r="C127" s="21" t="s">
        <v>182</v>
      </c>
      <c r="D127" s="18" t="s">
        <v>294</v>
      </c>
      <c r="E127" s="30"/>
      <c r="F127" s="36"/>
    </row>
    <row r="128" spans="2:6" ht="34.5" customHeight="1">
      <c r="B128" s="22">
        <v>427</v>
      </c>
      <c r="C128" s="21" t="s">
        <v>295</v>
      </c>
      <c r="D128" s="18" t="s">
        <v>296</v>
      </c>
      <c r="E128" s="30"/>
      <c r="F128" s="36"/>
    </row>
    <row r="129" spans="2:6" ht="34.5" customHeight="1">
      <c r="B129" s="22" t="s">
        <v>297</v>
      </c>
      <c r="C129" s="21" t="s">
        <v>298</v>
      </c>
      <c r="D129" s="18" t="s">
        <v>299</v>
      </c>
      <c r="E129" s="30"/>
      <c r="F129" s="36"/>
    </row>
    <row r="130" spans="2:6" ht="34.5" customHeight="1">
      <c r="B130" s="24">
        <v>430</v>
      </c>
      <c r="C130" s="17" t="s">
        <v>300</v>
      </c>
      <c r="D130" s="18" t="s">
        <v>301</v>
      </c>
      <c r="E130" s="30">
        <v>2118</v>
      </c>
      <c r="F130" s="36">
        <v>450</v>
      </c>
    </row>
    <row r="131" spans="2:6" ht="34.5" customHeight="1">
      <c r="B131" s="24" t="s">
        <v>302</v>
      </c>
      <c r="C131" s="17" t="s">
        <v>303</v>
      </c>
      <c r="D131" s="18" t="s">
        <v>304</v>
      </c>
      <c r="E131" s="30">
        <f>E132+E133+E134+E135+E136+E137+E138</f>
        <v>143420</v>
      </c>
      <c r="F131" s="30">
        <f>F132+F133+F134+F135+F136+F137+F138</f>
        <v>138166</v>
      </c>
    </row>
    <row r="132" spans="2:6" ht="34.5" customHeight="1">
      <c r="B132" s="22">
        <v>431</v>
      </c>
      <c r="C132" s="21" t="s">
        <v>305</v>
      </c>
      <c r="D132" s="18" t="s">
        <v>306</v>
      </c>
      <c r="E132" s="30"/>
      <c r="F132" s="36"/>
    </row>
    <row r="133" spans="2:6" ht="34.5" customHeight="1">
      <c r="B133" s="22">
        <v>432</v>
      </c>
      <c r="C133" s="21" t="s">
        <v>307</v>
      </c>
      <c r="D133" s="18" t="s">
        <v>308</v>
      </c>
      <c r="E133" s="30"/>
      <c r="F133" s="36"/>
    </row>
    <row r="134" spans="2:6" ht="34.5" customHeight="1">
      <c r="B134" s="22">
        <v>433</v>
      </c>
      <c r="C134" s="21" t="s">
        <v>309</v>
      </c>
      <c r="D134" s="18" t="s">
        <v>310</v>
      </c>
      <c r="E134" s="30"/>
      <c r="F134" s="36"/>
    </row>
    <row r="135" spans="2:6" ht="34.5" customHeight="1">
      <c r="B135" s="22">
        <v>434</v>
      </c>
      <c r="C135" s="21" t="s">
        <v>311</v>
      </c>
      <c r="D135" s="18" t="s">
        <v>312</v>
      </c>
      <c r="E135" s="30"/>
      <c r="F135" s="36"/>
    </row>
    <row r="136" spans="2:6" ht="34.5" customHeight="1">
      <c r="B136" s="22">
        <v>435</v>
      </c>
      <c r="C136" s="21" t="s">
        <v>313</v>
      </c>
      <c r="D136" s="18" t="s">
        <v>314</v>
      </c>
      <c r="E136" s="30">
        <v>143410</v>
      </c>
      <c r="F136" s="36">
        <v>138151</v>
      </c>
    </row>
    <row r="137" spans="2:6" ht="34.5" customHeight="1">
      <c r="B137" s="22">
        <v>436</v>
      </c>
      <c r="C137" s="21" t="s">
        <v>315</v>
      </c>
      <c r="D137" s="18" t="s">
        <v>316</v>
      </c>
      <c r="E137" s="30"/>
      <c r="F137" s="36"/>
    </row>
    <row r="138" spans="2:6" ht="34.5" customHeight="1">
      <c r="B138" s="22">
        <v>439</v>
      </c>
      <c r="C138" s="21" t="s">
        <v>317</v>
      </c>
      <c r="D138" s="18" t="s">
        <v>318</v>
      </c>
      <c r="E138" s="30">
        <v>10</v>
      </c>
      <c r="F138" s="36">
        <v>15</v>
      </c>
    </row>
    <row r="139" spans="2:6" ht="34.5" customHeight="1">
      <c r="B139" s="24" t="s">
        <v>319</v>
      </c>
      <c r="C139" s="17" t="s">
        <v>320</v>
      </c>
      <c r="D139" s="18" t="s">
        <v>321</v>
      </c>
      <c r="E139" s="30">
        <v>5394</v>
      </c>
      <c r="F139" s="36">
        <v>5394</v>
      </c>
    </row>
    <row r="140" spans="2:6" ht="34.5" customHeight="1">
      <c r="B140" s="24">
        <v>47</v>
      </c>
      <c r="C140" s="17" t="s">
        <v>322</v>
      </c>
      <c r="D140" s="18" t="s">
        <v>323</v>
      </c>
      <c r="E140" s="30"/>
      <c r="F140" s="36">
        <v>1500</v>
      </c>
    </row>
    <row r="141" spans="2:6" ht="34.5" customHeight="1">
      <c r="B141" s="24">
        <v>48</v>
      </c>
      <c r="C141" s="17" t="s">
        <v>324</v>
      </c>
      <c r="D141" s="18" t="s">
        <v>325</v>
      </c>
      <c r="E141" s="30">
        <v>693</v>
      </c>
      <c r="F141" s="36">
        <v>276</v>
      </c>
    </row>
    <row r="142" spans="2:6" ht="34.5" customHeight="1">
      <c r="B142" s="24" t="s">
        <v>326</v>
      </c>
      <c r="C142" s="17" t="s">
        <v>327</v>
      </c>
      <c r="D142" s="18" t="s">
        <v>328</v>
      </c>
      <c r="E142" s="30">
        <v>233</v>
      </c>
      <c r="F142" s="36">
        <v>125</v>
      </c>
    </row>
    <row r="143" spans="2:6" ht="53.25" customHeight="1">
      <c r="B143" s="24"/>
      <c r="C143" s="17" t="s">
        <v>329</v>
      </c>
      <c r="D143" s="18" t="s">
        <v>330</v>
      </c>
      <c r="E143" s="30">
        <v>44515</v>
      </c>
      <c r="F143" s="36">
        <v>44579</v>
      </c>
    </row>
    <row r="144" spans="2:6" ht="34.5" customHeight="1">
      <c r="B144" s="24"/>
      <c r="C144" s="17" t="s">
        <v>331</v>
      </c>
      <c r="D144" s="18" t="s">
        <v>332</v>
      </c>
      <c r="E144" s="30">
        <v>107873</v>
      </c>
      <c r="F144" s="36">
        <v>101910</v>
      </c>
    </row>
    <row r="145" spans="2:6" ht="34.5" customHeight="1">
      <c r="B145" s="39">
        <v>89</v>
      </c>
      <c r="C145" s="40" t="s">
        <v>333</v>
      </c>
      <c r="D145" s="41" t="s">
        <v>334</v>
      </c>
      <c r="E145" s="42"/>
      <c r="F145" s="43"/>
    </row>
    <row r="147" spans="2:4" ht="15.75">
      <c r="B147" s="44"/>
      <c r="C147" s="44"/>
      <c r="D147" s="44"/>
    </row>
    <row r="148" spans="2:4" ht="18.75">
      <c r="B148" s="44"/>
      <c r="C148" s="44"/>
      <c r="D148" s="45"/>
    </row>
  </sheetData>
  <sheetProtection selectLockedCells="1" selectUnlockedCells="1"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5118110236220472" footer="0.5118110236220472"/>
  <pageSetup horizontalDpi="600" verticalDpi="600" orientation="portrait" paperSize="8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2:W97"/>
  <sheetViews>
    <sheetView showGridLines="0" zoomScale="70" zoomScaleNormal="70" zoomScalePageLayoutView="0" workbookViewId="0" topLeftCell="A37">
      <selection activeCell="I8" sqref="I8"/>
    </sheetView>
  </sheetViews>
  <sheetFormatPr defaultColWidth="9.140625" defaultRowHeight="12.75"/>
  <cols>
    <col min="1" max="1" width="9.140625" style="256" customWidth="1"/>
    <col min="2" max="2" width="6.140625" style="256" customWidth="1"/>
    <col min="3" max="3" width="73.7109375" style="256" customWidth="1"/>
    <col min="4" max="9" width="21.7109375" style="256" customWidth="1"/>
    <col min="10" max="10" width="12.28125" style="256" customWidth="1"/>
    <col min="11" max="11" width="13.421875" style="256" customWidth="1"/>
    <col min="12" max="12" width="11.28125" style="256" customWidth="1"/>
    <col min="13" max="13" width="12.421875" style="256" customWidth="1"/>
    <col min="14" max="14" width="14.421875" style="256" customWidth="1"/>
    <col min="15" max="15" width="15.140625" style="256" customWidth="1"/>
    <col min="16" max="16" width="11.28125" style="256" customWidth="1"/>
    <col min="17" max="17" width="13.140625" style="256" customWidth="1"/>
    <col min="18" max="18" width="13.00390625" style="256" customWidth="1"/>
    <col min="19" max="19" width="14.140625" style="256" customWidth="1"/>
    <col min="20" max="20" width="26.57421875" style="256" customWidth="1"/>
    <col min="21" max="16384" width="9.140625" style="256" customWidth="1"/>
  </cols>
  <sheetData>
    <row r="2" ht="15.75">
      <c r="I2" s="257" t="s">
        <v>557</v>
      </c>
    </row>
    <row r="4" spans="2:9" ht="18.75" customHeight="1">
      <c r="B4" s="723" t="s">
        <v>558</v>
      </c>
      <c r="C4" s="723"/>
      <c r="D4" s="723"/>
      <c r="E4" s="723"/>
      <c r="F4" s="723"/>
      <c r="G4" s="723"/>
      <c r="H4" s="723"/>
      <c r="I4" s="723"/>
    </row>
    <row r="5" spans="3:9" ht="16.5" thickBot="1">
      <c r="C5" s="258"/>
      <c r="D5" s="258"/>
      <c r="E5" s="258"/>
      <c r="F5" s="258"/>
      <c r="G5" s="258"/>
      <c r="H5" s="258"/>
      <c r="I5" s="259" t="s">
        <v>542</v>
      </c>
    </row>
    <row r="6" spans="2:23" ht="25.5" customHeight="1" thickBot="1">
      <c r="B6" s="724" t="s">
        <v>559</v>
      </c>
      <c r="C6" s="725" t="s">
        <v>560</v>
      </c>
      <c r="D6" s="726" t="s">
        <v>537</v>
      </c>
      <c r="E6" s="727" t="s">
        <v>842</v>
      </c>
      <c r="F6" s="728" t="s">
        <v>816</v>
      </c>
      <c r="G6" s="729" t="s">
        <v>843</v>
      </c>
      <c r="H6" s="729" t="s">
        <v>844</v>
      </c>
      <c r="I6" s="726" t="s">
        <v>845</v>
      </c>
      <c r="J6" s="730"/>
      <c r="K6" s="731"/>
      <c r="L6" s="730"/>
      <c r="M6" s="731"/>
      <c r="N6" s="730"/>
      <c r="O6" s="731"/>
      <c r="P6" s="730"/>
      <c r="Q6" s="731"/>
      <c r="R6" s="731"/>
      <c r="S6" s="731"/>
      <c r="T6" s="262"/>
      <c r="U6" s="262"/>
      <c r="V6" s="262"/>
      <c r="W6" s="262"/>
    </row>
    <row r="7" spans="2:23" ht="36.75" customHeight="1" thickBot="1">
      <c r="B7" s="724"/>
      <c r="C7" s="725"/>
      <c r="D7" s="726"/>
      <c r="E7" s="727"/>
      <c r="F7" s="728"/>
      <c r="G7" s="729"/>
      <c r="H7" s="729"/>
      <c r="I7" s="726"/>
      <c r="J7" s="730"/>
      <c r="K7" s="730"/>
      <c r="L7" s="730"/>
      <c r="M7" s="730"/>
      <c r="N7" s="730"/>
      <c r="O7" s="731"/>
      <c r="P7" s="730"/>
      <c r="Q7" s="731"/>
      <c r="R7" s="731"/>
      <c r="S7" s="731"/>
      <c r="T7" s="262"/>
      <c r="U7" s="262"/>
      <c r="V7" s="262"/>
      <c r="W7" s="262"/>
    </row>
    <row r="8" spans="2:23" ht="36" customHeight="1">
      <c r="B8" s="263" t="s">
        <v>561</v>
      </c>
      <c r="C8" s="264" t="s">
        <v>562</v>
      </c>
      <c r="D8" s="268">
        <v>17642962</v>
      </c>
      <c r="E8" s="266">
        <v>19087385</v>
      </c>
      <c r="F8" s="265">
        <v>5094405</v>
      </c>
      <c r="G8" s="267">
        <v>10188811</v>
      </c>
      <c r="H8" s="267">
        <v>15283215</v>
      </c>
      <c r="I8" s="268">
        <v>20196225</v>
      </c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</row>
    <row r="9" spans="2:23" ht="36" customHeight="1">
      <c r="B9" s="269" t="s">
        <v>563</v>
      </c>
      <c r="C9" s="270" t="s">
        <v>564</v>
      </c>
      <c r="D9" s="274">
        <v>24271512</v>
      </c>
      <c r="E9" s="272">
        <v>26258612</v>
      </c>
      <c r="F9" s="271">
        <v>7008399</v>
      </c>
      <c r="G9" s="273">
        <v>14016798</v>
      </c>
      <c r="H9" s="273">
        <v>21025197</v>
      </c>
      <c r="I9" s="274">
        <v>26467409</v>
      </c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</row>
    <row r="10" spans="2:23" ht="36" customHeight="1">
      <c r="B10" s="269" t="s">
        <v>565</v>
      </c>
      <c r="C10" s="270" t="s">
        <v>566</v>
      </c>
      <c r="D10" s="274">
        <v>28312716</v>
      </c>
      <c r="E10" s="272">
        <v>30630672</v>
      </c>
      <c r="F10" s="271">
        <v>8175297</v>
      </c>
      <c r="G10" s="273">
        <v>16350584</v>
      </c>
      <c r="H10" s="273">
        <v>24525890</v>
      </c>
      <c r="I10" s="274">
        <v>31135000</v>
      </c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</row>
    <row r="11" spans="2:23" ht="36" customHeight="1">
      <c r="B11" s="269" t="s">
        <v>567</v>
      </c>
      <c r="C11" s="270" t="s">
        <v>568</v>
      </c>
      <c r="D11" s="274">
        <v>31</v>
      </c>
      <c r="E11" s="272">
        <v>31</v>
      </c>
      <c r="F11" s="271">
        <v>31</v>
      </c>
      <c r="G11" s="273">
        <v>31</v>
      </c>
      <c r="H11" s="273">
        <v>31</v>
      </c>
      <c r="I11" s="274">
        <v>31</v>
      </c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</row>
    <row r="12" spans="2:23" ht="36" customHeight="1">
      <c r="B12" s="269" t="s">
        <v>569</v>
      </c>
      <c r="C12" s="275" t="s">
        <v>570</v>
      </c>
      <c r="D12" s="274">
        <v>29</v>
      </c>
      <c r="E12" s="272">
        <v>29</v>
      </c>
      <c r="F12" s="271">
        <v>29</v>
      </c>
      <c r="G12" s="273">
        <v>29</v>
      </c>
      <c r="H12" s="273">
        <v>29</v>
      </c>
      <c r="I12" s="274">
        <v>29</v>
      </c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</row>
    <row r="13" spans="2:23" ht="36" customHeight="1">
      <c r="B13" s="269" t="s">
        <v>571</v>
      </c>
      <c r="C13" s="275" t="s">
        <v>572</v>
      </c>
      <c r="D13" s="274">
        <v>2</v>
      </c>
      <c r="E13" s="272">
        <v>2</v>
      </c>
      <c r="F13" s="271">
        <v>2</v>
      </c>
      <c r="G13" s="273">
        <v>2</v>
      </c>
      <c r="H13" s="273">
        <v>2</v>
      </c>
      <c r="I13" s="274">
        <v>2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</row>
    <row r="14" spans="2:23" ht="36" customHeight="1">
      <c r="B14" s="269" t="s">
        <v>573</v>
      </c>
      <c r="C14" s="276" t="s">
        <v>574</v>
      </c>
      <c r="D14" s="274">
        <v>1580000</v>
      </c>
      <c r="E14" s="272">
        <v>1580000</v>
      </c>
      <c r="F14" s="271">
        <v>500000</v>
      </c>
      <c r="G14" s="273">
        <v>1000000</v>
      </c>
      <c r="H14" s="273">
        <v>1500000</v>
      </c>
      <c r="I14" s="274">
        <v>2000000</v>
      </c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</row>
    <row r="15" spans="2:23" ht="36" customHeight="1">
      <c r="B15" s="269" t="s">
        <v>575</v>
      </c>
      <c r="C15" s="276" t="s">
        <v>576</v>
      </c>
      <c r="D15" s="274">
        <v>7</v>
      </c>
      <c r="E15" s="272">
        <v>7</v>
      </c>
      <c r="F15" s="271">
        <v>7</v>
      </c>
      <c r="G15" s="273">
        <v>7</v>
      </c>
      <c r="H15" s="273">
        <v>7</v>
      </c>
      <c r="I15" s="274">
        <v>7</v>
      </c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</row>
    <row r="16" spans="2:23" ht="36" customHeight="1">
      <c r="B16" s="269" t="s">
        <v>577</v>
      </c>
      <c r="C16" s="276" t="s">
        <v>578</v>
      </c>
      <c r="D16" s="274"/>
      <c r="E16" s="272"/>
      <c r="F16" s="271"/>
      <c r="G16" s="273"/>
      <c r="H16" s="273"/>
      <c r="I16" s="274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</row>
    <row r="17" spans="2:23" ht="36" customHeight="1">
      <c r="B17" s="269" t="s">
        <v>579</v>
      </c>
      <c r="C17" s="276" t="s">
        <v>580</v>
      </c>
      <c r="D17" s="274"/>
      <c r="E17" s="272"/>
      <c r="F17" s="271"/>
      <c r="G17" s="273"/>
      <c r="H17" s="273"/>
      <c r="I17" s="274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</row>
    <row r="18" spans="2:23" ht="36" customHeight="1">
      <c r="B18" s="269" t="s">
        <v>581</v>
      </c>
      <c r="C18" s="270" t="s">
        <v>582</v>
      </c>
      <c r="D18" s="274">
        <v>1186000</v>
      </c>
      <c r="E18" s="272">
        <v>1600000</v>
      </c>
      <c r="F18" s="271">
        <v>550000</v>
      </c>
      <c r="G18" s="273">
        <v>1100000</v>
      </c>
      <c r="H18" s="273">
        <v>1650000</v>
      </c>
      <c r="I18" s="274">
        <v>2200000</v>
      </c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</row>
    <row r="19" spans="2:23" ht="36" customHeight="1">
      <c r="B19" s="269" t="s">
        <v>583</v>
      </c>
      <c r="C19" s="277" t="s">
        <v>584</v>
      </c>
      <c r="D19" s="274">
        <v>4</v>
      </c>
      <c r="E19" s="272">
        <v>4</v>
      </c>
      <c r="F19" s="271">
        <v>6</v>
      </c>
      <c r="G19" s="273">
        <v>6</v>
      </c>
      <c r="H19" s="273">
        <v>6</v>
      </c>
      <c r="I19" s="274">
        <v>6</v>
      </c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</row>
    <row r="20" spans="2:23" ht="36" customHeight="1">
      <c r="B20" s="269" t="s">
        <v>585</v>
      </c>
      <c r="C20" s="270" t="s">
        <v>586</v>
      </c>
      <c r="D20" s="274">
        <v>165000</v>
      </c>
      <c r="E20" s="272">
        <v>165000</v>
      </c>
      <c r="F20" s="271">
        <v>165000</v>
      </c>
      <c r="G20" s="273">
        <v>247000</v>
      </c>
      <c r="H20" s="273">
        <v>335000</v>
      </c>
      <c r="I20" s="274">
        <v>500000</v>
      </c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</row>
    <row r="21" spans="2:23" ht="36" customHeight="1">
      <c r="B21" s="269" t="s">
        <v>587</v>
      </c>
      <c r="C21" s="276" t="s">
        <v>588</v>
      </c>
      <c r="D21" s="274">
        <v>1</v>
      </c>
      <c r="E21" s="272">
        <v>1</v>
      </c>
      <c r="F21" s="271">
        <v>1</v>
      </c>
      <c r="G21" s="273">
        <v>3</v>
      </c>
      <c r="H21" s="273">
        <v>3</v>
      </c>
      <c r="I21" s="274">
        <v>3</v>
      </c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</row>
    <row r="22" spans="2:23" ht="36" customHeight="1">
      <c r="B22" s="269" t="s">
        <v>589</v>
      </c>
      <c r="C22" s="270" t="s">
        <v>590</v>
      </c>
      <c r="D22" s="274"/>
      <c r="E22" s="272"/>
      <c r="F22" s="271"/>
      <c r="G22" s="273"/>
      <c r="H22" s="273"/>
      <c r="I22" s="274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</row>
    <row r="23" spans="2:23" ht="36" customHeight="1">
      <c r="B23" s="269" t="s">
        <v>591</v>
      </c>
      <c r="C23" s="270" t="s">
        <v>592</v>
      </c>
      <c r="D23" s="274"/>
      <c r="E23" s="272"/>
      <c r="F23" s="271"/>
      <c r="G23" s="273"/>
      <c r="H23" s="273"/>
      <c r="I23" s="274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</row>
    <row r="24" spans="2:23" ht="36" customHeight="1">
      <c r="B24" s="269" t="s">
        <v>593</v>
      </c>
      <c r="C24" s="270" t="s">
        <v>594</v>
      </c>
      <c r="D24" s="274">
        <v>127980</v>
      </c>
      <c r="E24" s="272">
        <v>199080</v>
      </c>
      <c r="F24" s="271">
        <v>100000</v>
      </c>
      <c r="G24" s="273">
        <v>200000</v>
      </c>
      <c r="H24" s="273">
        <v>300000</v>
      </c>
      <c r="I24" s="274">
        <v>400000</v>
      </c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</row>
    <row r="25" spans="2:23" ht="36" customHeight="1">
      <c r="B25" s="269" t="s">
        <v>595</v>
      </c>
      <c r="C25" s="270" t="s">
        <v>596</v>
      </c>
      <c r="D25" s="274">
        <v>3</v>
      </c>
      <c r="E25" s="272">
        <v>3</v>
      </c>
      <c r="F25" s="271">
        <v>3</v>
      </c>
      <c r="G25" s="273">
        <v>3</v>
      </c>
      <c r="H25" s="273">
        <v>3</v>
      </c>
      <c r="I25" s="274">
        <v>3</v>
      </c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</row>
    <row r="26" spans="2:23" ht="36" customHeight="1">
      <c r="B26" s="269" t="s">
        <v>597</v>
      </c>
      <c r="C26" s="270" t="s">
        <v>598</v>
      </c>
      <c r="D26" s="274"/>
      <c r="E26" s="272"/>
      <c r="F26" s="271"/>
      <c r="G26" s="273"/>
      <c r="H26" s="273"/>
      <c r="I26" s="274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</row>
    <row r="27" spans="2:23" ht="36" customHeight="1">
      <c r="B27" s="269" t="s">
        <v>599</v>
      </c>
      <c r="C27" s="270" t="s">
        <v>600</v>
      </c>
      <c r="D27" s="274"/>
      <c r="E27" s="272"/>
      <c r="F27" s="271"/>
      <c r="G27" s="273"/>
      <c r="H27" s="273"/>
      <c r="I27" s="274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</row>
    <row r="28" spans="2:23" ht="36" customHeight="1">
      <c r="B28" s="269" t="s">
        <v>601</v>
      </c>
      <c r="C28" s="270" t="s">
        <v>602</v>
      </c>
      <c r="D28" s="274">
        <v>250000</v>
      </c>
      <c r="E28" s="272">
        <v>250000</v>
      </c>
      <c r="F28" s="271">
        <v>75000</v>
      </c>
      <c r="G28" s="273">
        <v>150000</v>
      </c>
      <c r="H28" s="273">
        <v>225000</v>
      </c>
      <c r="I28" s="274">
        <v>300000</v>
      </c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</row>
    <row r="29" spans="2:23" ht="36" customHeight="1">
      <c r="B29" s="269" t="s">
        <v>603</v>
      </c>
      <c r="C29" s="270" t="s">
        <v>604</v>
      </c>
      <c r="D29" s="274"/>
      <c r="E29" s="272"/>
      <c r="F29" s="271">
        <v>7500</v>
      </c>
      <c r="G29" s="273">
        <v>15000</v>
      </c>
      <c r="H29" s="273">
        <v>22500</v>
      </c>
      <c r="I29" s="274">
        <v>30000</v>
      </c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</row>
    <row r="30" spans="2:23" ht="36" customHeight="1">
      <c r="B30" s="269" t="s">
        <v>605</v>
      </c>
      <c r="C30" s="270" t="s">
        <v>606</v>
      </c>
      <c r="D30" s="274">
        <v>10000</v>
      </c>
      <c r="E30" s="272">
        <v>2814</v>
      </c>
      <c r="F30" s="271">
        <v>12500</v>
      </c>
      <c r="G30" s="273">
        <v>25000</v>
      </c>
      <c r="H30" s="273">
        <v>37500</v>
      </c>
      <c r="I30" s="274">
        <v>50000</v>
      </c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</row>
    <row r="31" spans="2:23" ht="36" customHeight="1">
      <c r="B31" s="269" t="s">
        <v>607</v>
      </c>
      <c r="C31" s="270" t="s">
        <v>608</v>
      </c>
      <c r="D31" s="274">
        <v>810000</v>
      </c>
      <c r="E31" s="272">
        <v>810000</v>
      </c>
      <c r="F31" s="271">
        <v>0</v>
      </c>
      <c r="G31" s="273">
        <v>0</v>
      </c>
      <c r="H31" s="273">
        <v>0</v>
      </c>
      <c r="I31" s="274">
        <v>820000</v>
      </c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</row>
    <row r="32" spans="2:23" ht="36" customHeight="1">
      <c r="B32" s="269" t="s">
        <v>609</v>
      </c>
      <c r="C32" s="270" t="s">
        <v>610</v>
      </c>
      <c r="D32" s="274">
        <v>3</v>
      </c>
      <c r="E32" s="272">
        <v>3</v>
      </c>
      <c r="F32" s="271"/>
      <c r="G32" s="273"/>
      <c r="H32" s="273"/>
      <c r="I32" s="274">
        <v>3</v>
      </c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</row>
    <row r="33" spans="2:23" ht="36" customHeight="1">
      <c r="B33" s="269" t="s">
        <v>611</v>
      </c>
      <c r="C33" s="270" t="s">
        <v>612</v>
      </c>
      <c r="D33" s="274">
        <v>364500</v>
      </c>
      <c r="E33" s="272">
        <v>364500</v>
      </c>
      <c r="F33" s="271">
        <v>250000</v>
      </c>
      <c r="G33" s="273">
        <v>0</v>
      </c>
      <c r="H33" s="273">
        <v>0</v>
      </c>
      <c r="I33" s="274">
        <v>500000</v>
      </c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</row>
    <row r="34" spans="2:23" ht="36" customHeight="1">
      <c r="B34" s="269" t="s">
        <v>613</v>
      </c>
      <c r="C34" s="270" t="s">
        <v>614</v>
      </c>
      <c r="D34" s="274">
        <v>3</v>
      </c>
      <c r="E34" s="272">
        <v>3</v>
      </c>
      <c r="F34" s="271">
        <v>3</v>
      </c>
      <c r="G34" s="273"/>
      <c r="H34" s="273"/>
      <c r="I34" s="274">
        <v>3</v>
      </c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</row>
    <row r="35" spans="2:23" ht="36" customHeight="1">
      <c r="B35" s="269" t="s">
        <v>615</v>
      </c>
      <c r="C35" s="270" t="s">
        <v>616</v>
      </c>
      <c r="D35" s="274"/>
      <c r="E35" s="272"/>
      <c r="F35" s="271"/>
      <c r="G35" s="273"/>
      <c r="H35" s="273"/>
      <c r="I35" s="274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</row>
    <row r="36" spans="2:23" ht="36" customHeight="1">
      <c r="B36" s="269" t="s">
        <v>617</v>
      </c>
      <c r="C36" s="270" t="s">
        <v>618</v>
      </c>
      <c r="D36" s="274">
        <v>100000</v>
      </c>
      <c r="E36" s="272">
        <v>100000</v>
      </c>
      <c r="F36" s="271">
        <v>25000</v>
      </c>
      <c r="G36" s="273">
        <v>50000</v>
      </c>
      <c r="H36" s="273">
        <v>75000</v>
      </c>
      <c r="I36" s="274">
        <v>100000</v>
      </c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</row>
    <row r="37" spans="2:23" ht="36" customHeight="1">
      <c r="B37" s="269" t="s">
        <v>619</v>
      </c>
      <c r="C37" s="270" t="s">
        <v>620</v>
      </c>
      <c r="D37" s="274"/>
      <c r="E37" s="272"/>
      <c r="F37" s="271"/>
      <c r="G37" s="273"/>
      <c r="H37" s="273"/>
      <c r="I37" s="274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</row>
    <row r="38" spans="2:23" ht="36" customHeight="1">
      <c r="B38" s="606" t="s">
        <v>621</v>
      </c>
      <c r="C38" s="607" t="s">
        <v>622</v>
      </c>
      <c r="D38" s="611">
        <v>25000</v>
      </c>
      <c r="E38" s="609">
        <v>25000</v>
      </c>
      <c r="F38" s="608">
        <v>10000</v>
      </c>
      <c r="G38" s="610">
        <v>20000</v>
      </c>
      <c r="H38" s="610">
        <v>10000</v>
      </c>
      <c r="I38" s="611">
        <v>50000</v>
      </c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</row>
    <row r="39" spans="2:23" ht="36" customHeight="1" thickBot="1">
      <c r="B39" s="612"/>
      <c r="C39" s="613" t="s">
        <v>767</v>
      </c>
      <c r="D39" s="614">
        <f>D10+D14+D25+D28+D30+D31+D33+D36+D38</f>
        <v>31452219</v>
      </c>
      <c r="E39" s="614">
        <f>E10+E14+E25+E28+E30+E31+E33+E36+E38</f>
        <v>33762989</v>
      </c>
      <c r="F39" s="614">
        <f>F10+F14+F25+F28+F30+F31+F33+F36+F38</f>
        <v>9047800</v>
      </c>
      <c r="G39" s="614">
        <f>G10+G14+G25+G28+G30+G31+G33+G36+G38</f>
        <v>17595587</v>
      </c>
      <c r="H39" s="614">
        <f>H10+H14+H25+H28+H30+H31+H33+H36+H38</f>
        <v>26373393</v>
      </c>
      <c r="I39" s="614">
        <f>I10+I14+I18+I20+I24+I28+I30+I31+I33+I36+I38</f>
        <v>38055000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</row>
    <row r="40" spans="2:23" ht="15.75">
      <c r="B40" s="261"/>
      <c r="C40" s="278"/>
      <c r="D40" s="278"/>
      <c r="E40" s="278"/>
      <c r="F40" s="278"/>
      <c r="G40" s="278"/>
      <c r="H40" s="278"/>
      <c r="I40" s="278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</row>
    <row r="41" spans="2:23" ht="19.5" customHeight="1">
      <c r="B41" s="261"/>
      <c r="C41" s="732" t="s">
        <v>623</v>
      </c>
      <c r="D41" s="732"/>
      <c r="E41" s="279"/>
      <c r="F41" s="261"/>
      <c r="G41" s="26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</row>
    <row r="42" spans="2:23" ht="18.75" customHeight="1">
      <c r="B42" s="261"/>
      <c r="C42" s="733" t="s">
        <v>624</v>
      </c>
      <c r="D42" s="733"/>
      <c r="E42" s="733"/>
      <c r="F42" s="278"/>
      <c r="G42" s="278"/>
      <c r="H42" s="278"/>
      <c r="I42" s="278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</row>
    <row r="43" spans="2:23" ht="15.75">
      <c r="B43" s="261"/>
      <c r="C43" s="278"/>
      <c r="D43" s="278"/>
      <c r="E43" s="278"/>
      <c r="F43" s="278"/>
      <c r="G43" s="278"/>
      <c r="H43" s="278"/>
      <c r="I43" s="278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</row>
    <row r="44" spans="3:23" ht="24" customHeight="1">
      <c r="C44" s="280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</row>
    <row r="45" spans="2:23" ht="15.75">
      <c r="B45" s="261"/>
      <c r="C45" s="278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</row>
    <row r="46" spans="2:23" ht="15.75">
      <c r="B46" s="261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</row>
    <row r="47" spans="2:23" ht="15.75">
      <c r="B47" s="261"/>
      <c r="C47" s="262"/>
      <c r="D47" s="278"/>
      <c r="E47" s="278"/>
      <c r="F47" s="278"/>
      <c r="G47" s="278"/>
      <c r="H47" s="278"/>
      <c r="I47" s="278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</row>
    <row r="48" spans="2:23" ht="15.75">
      <c r="B48" s="261"/>
      <c r="C48" s="262"/>
      <c r="D48" s="278"/>
      <c r="E48" s="278"/>
      <c r="F48" s="278"/>
      <c r="G48" s="278"/>
      <c r="H48" s="278"/>
      <c r="I48" s="278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</row>
    <row r="49" spans="2:23" ht="15.75">
      <c r="B49" s="261"/>
      <c r="C49" s="278"/>
      <c r="D49" s="278"/>
      <c r="E49" s="278"/>
      <c r="F49" s="278"/>
      <c r="G49" s="278"/>
      <c r="H49" s="278"/>
      <c r="I49" s="278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</row>
    <row r="50" spans="2:23" ht="15.75">
      <c r="B50" s="261"/>
      <c r="C50" s="278"/>
      <c r="D50" s="278"/>
      <c r="E50" s="278"/>
      <c r="F50" s="278"/>
      <c r="G50" s="278"/>
      <c r="H50" s="278"/>
      <c r="I50" s="278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</row>
    <row r="51" spans="2:23" ht="15.75">
      <c r="B51" s="261"/>
      <c r="C51" s="278"/>
      <c r="D51" s="278"/>
      <c r="E51" s="278"/>
      <c r="F51" s="278"/>
      <c r="G51" s="278"/>
      <c r="H51" s="278"/>
      <c r="I51" s="278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</row>
    <row r="52" spans="2:15" ht="15.75">
      <c r="B52" s="261"/>
      <c r="C52" s="278"/>
      <c r="D52" s="278"/>
      <c r="E52" s="278"/>
      <c r="F52" s="278"/>
      <c r="G52" s="278"/>
      <c r="H52" s="278"/>
      <c r="I52" s="278"/>
      <c r="J52" s="262"/>
      <c r="K52" s="262"/>
      <c r="L52" s="262"/>
      <c r="M52" s="262"/>
      <c r="N52" s="262"/>
      <c r="O52" s="262"/>
    </row>
    <row r="53" spans="2:15" ht="15.75">
      <c r="B53" s="261"/>
      <c r="C53" s="278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</row>
    <row r="54" spans="2:15" ht="15.75">
      <c r="B54" s="261"/>
      <c r="C54" s="278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</row>
    <row r="55" spans="2:15" ht="15.75">
      <c r="B55" s="261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</row>
    <row r="56" spans="2:15" ht="15.75">
      <c r="B56" s="261"/>
      <c r="C56" s="262"/>
      <c r="D56" s="278"/>
      <c r="E56" s="278"/>
      <c r="F56" s="278"/>
      <c r="G56" s="278"/>
      <c r="H56" s="278"/>
      <c r="I56" s="278"/>
      <c r="J56" s="262"/>
      <c r="K56" s="262"/>
      <c r="L56" s="262"/>
      <c r="M56" s="262"/>
      <c r="N56" s="262"/>
      <c r="O56" s="262"/>
    </row>
    <row r="57" spans="2:15" ht="15.75">
      <c r="B57" s="261"/>
      <c r="C57" s="262"/>
      <c r="D57" s="278"/>
      <c r="E57" s="278"/>
      <c r="F57" s="278"/>
      <c r="G57" s="278"/>
      <c r="H57" s="278"/>
      <c r="I57" s="278"/>
      <c r="J57" s="262"/>
      <c r="K57" s="262"/>
      <c r="L57" s="262"/>
      <c r="M57" s="262"/>
      <c r="N57" s="262"/>
      <c r="O57" s="262"/>
    </row>
    <row r="58" spans="2:15" ht="15.75">
      <c r="B58" s="261"/>
      <c r="C58" s="278"/>
      <c r="D58" s="278"/>
      <c r="E58" s="278"/>
      <c r="F58" s="278"/>
      <c r="G58" s="278"/>
      <c r="H58" s="278"/>
      <c r="I58" s="278"/>
      <c r="J58" s="262"/>
      <c r="K58" s="262"/>
      <c r="L58" s="262"/>
      <c r="M58" s="262"/>
      <c r="N58" s="262"/>
      <c r="O58" s="262"/>
    </row>
    <row r="59" spans="2:15" ht="15.75">
      <c r="B59" s="261"/>
      <c r="C59" s="278"/>
      <c r="D59" s="278"/>
      <c r="E59" s="278"/>
      <c r="F59" s="278"/>
      <c r="G59" s="278"/>
      <c r="H59" s="278"/>
      <c r="I59" s="278"/>
      <c r="J59" s="262"/>
      <c r="K59" s="262"/>
      <c r="L59" s="262"/>
      <c r="M59" s="262"/>
      <c r="N59" s="262"/>
      <c r="O59" s="262"/>
    </row>
    <row r="60" spans="2:15" ht="15.75">
      <c r="B60" s="261"/>
      <c r="C60" s="278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</row>
    <row r="61" spans="2:15" ht="15.75">
      <c r="B61" s="261"/>
      <c r="C61" s="278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</row>
    <row r="62" spans="2:15" ht="15.75"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</row>
    <row r="63" spans="2:15" ht="15.75"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</row>
    <row r="64" spans="2:15" ht="15.75"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</row>
    <row r="65" spans="2:15" ht="15.75"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</row>
    <row r="66" spans="2:15" ht="15.75"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</row>
    <row r="67" spans="2:15" ht="15.75"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</row>
    <row r="68" spans="2:15" ht="15.75"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</row>
    <row r="69" spans="2:15" ht="15.75"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</row>
    <row r="70" spans="2:15" ht="15.75"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</row>
    <row r="71" spans="2:15" ht="15.75"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</row>
    <row r="72" spans="2:15" ht="15.75"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</row>
    <row r="73" spans="2:15" ht="15.75"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</row>
    <row r="74" spans="2:15" ht="15.75"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</row>
    <row r="75" spans="2:15" ht="15.75"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</row>
    <row r="76" spans="2:15" ht="15.75"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</row>
    <row r="77" spans="2:15" ht="15.75"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</row>
    <row r="78" spans="2:15" ht="15.75"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</row>
    <row r="79" spans="2:15" ht="15.75"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</row>
    <row r="80" spans="2:15" ht="15.75"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</row>
    <row r="81" spans="2:15" ht="15.75"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</row>
    <row r="82" spans="2:15" ht="15.75"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</row>
    <row r="83" spans="2:15" ht="15.75"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</row>
    <row r="84" spans="2:15" ht="15.75"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</row>
    <row r="85" spans="2:15" ht="15.75"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</row>
    <row r="86" spans="2:15" ht="15.75"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</row>
    <row r="87" spans="2:15" ht="15.75"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</row>
    <row r="88" spans="2:15" ht="15.75"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</row>
    <row r="89" spans="2:15" ht="15.75"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</row>
    <row r="90" spans="2:15" ht="15.75"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</row>
    <row r="91" spans="2:15" ht="15.75"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</row>
    <row r="92" spans="2:15" ht="15.75"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</row>
    <row r="93" spans="2:15" ht="15.75"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</row>
    <row r="94" spans="2:15" ht="15.75"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</row>
    <row r="95" spans="2:15" ht="15.75"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</row>
    <row r="96" spans="2:15" ht="15.75">
      <c r="B96" s="262"/>
      <c r="C96" s="262"/>
      <c r="J96" s="262"/>
      <c r="K96" s="262"/>
      <c r="L96" s="262"/>
      <c r="M96" s="262"/>
      <c r="N96" s="262"/>
      <c r="O96" s="262"/>
    </row>
    <row r="97" spans="2:15" ht="15.75">
      <c r="B97" s="262"/>
      <c r="C97" s="262"/>
      <c r="J97" s="262"/>
      <c r="K97" s="262"/>
      <c r="L97" s="262"/>
      <c r="M97" s="262"/>
      <c r="N97" s="262"/>
      <c r="O97" s="262"/>
    </row>
  </sheetData>
  <sheetProtection selectLockedCells="1" selectUnlockedCells="1"/>
  <mergeCells count="21">
    <mergeCell ref="C42:E42"/>
    <mergeCell ref="J6:J7"/>
    <mergeCell ref="K6:K7"/>
    <mergeCell ref="L6:L7"/>
    <mergeCell ref="M6:M7"/>
    <mergeCell ref="H6:H7"/>
    <mergeCell ref="P6:P7"/>
    <mergeCell ref="Q6:Q7"/>
    <mergeCell ref="R6:R7"/>
    <mergeCell ref="S6:S7"/>
    <mergeCell ref="C41:D41"/>
    <mergeCell ref="I6:I7"/>
    <mergeCell ref="N6:N7"/>
    <mergeCell ref="O6:O7"/>
    <mergeCell ref="B4:I4"/>
    <mergeCell ref="B6:B7"/>
    <mergeCell ref="C6:C7"/>
    <mergeCell ref="D6:D7"/>
    <mergeCell ref="E6:E7"/>
    <mergeCell ref="F6:F7"/>
    <mergeCell ref="G6:G7"/>
  </mergeCells>
  <printOptions/>
  <pageMargins left="0.31496062992125984" right="0.31496062992125984" top="0.7480314960629921" bottom="0.7480314960629921" header="0.5118110236220472" footer="0.5118110236220472"/>
  <pageSetup horizontalDpi="300" verticalDpi="300" orientation="portrait" paperSize="8" scale="60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H30"/>
  <sheetViews>
    <sheetView showGridLines="0" zoomScalePageLayoutView="0" workbookViewId="0" topLeftCell="A10">
      <selection activeCell="H13" sqref="H13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79" t="s">
        <v>625</v>
      </c>
    </row>
    <row r="2" spans="2:8" ht="15">
      <c r="B2" s="281"/>
      <c r="C2" s="281"/>
      <c r="D2" s="281"/>
      <c r="E2" s="281"/>
      <c r="F2" s="281"/>
      <c r="G2" s="281"/>
      <c r="H2" s="281"/>
    </row>
    <row r="3" spans="2:8" ht="18.75" customHeight="1">
      <c r="B3" s="735" t="s">
        <v>846</v>
      </c>
      <c r="C3" s="735"/>
      <c r="D3" s="735"/>
      <c r="E3" s="735"/>
      <c r="F3" s="735"/>
      <c r="G3" s="735"/>
      <c r="H3" s="735"/>
    </row>
    <row r="4" spans="2:8" ht="18.75" customHeight="1">
      <c r="B4" s="735"/>
      <c r="C4" s="735"/>
      <c r="D4" s="735"/>
      <c r="E4" s="735"/>
      <c r="F4" s="735"/>
      <c r="G4" s="735"/>
      <c r="H4" s="735"/>
    </row>
    <row r="6" spans="2:8" ht="12.75" customHeight="1">
      <c r="B6" s="736" t="s">
        <v>626</v>
      </c>
      <c r="C6" s="737" t="s">
        <v>627</v>
      </c>
      <c r="D6" s="737" t="s">
        <v>628</v>
      </c>
      <c r="E6" s="737" t="s">
        <v>629</v>
      </c>
      <c r="F6" s="737" t="s">
        <v>630</v>
      </c>
      <c r="G6" s="737" t="s">
        <v>631</v>
      </c>
      <c r="H6" s="737" t="s">
        <v>632</v>
      </c>
    </row>
    <row r="7" spans="2:8" ht="31.5" customHeight="1">
      <c r="B7" s="736"/>
      <c r="C7" s="737"/>
      <c r="D7" s="737"/>
      <c r="E7" s="737"/>
      <c r="F7" s="737" t="s">
        <v>630</v>
      </c>
      <c r="G7" s="737" t="s">
        <v>631</v>
      </c>
      <c r="H7" s="737" t="s">
        <v>632</v>
      </c>
    </row>
    <row r="8" spans="2:8" ht="15" customHeight="1">
      <c r="B8" s="282">
        <v>1</v>
      </c>
      <c r="C8" s="595" t="s">
        <v>780</v>
      </c>
      <c r="D8" s="283">
        <v>14</v>
      </c>
      <c r="E8" s="283">
        <v>21</v>
      </c>
      <c r="F8" s="283">
        <v>21</v>
      </c>
      <c r="G8" s="283">
        <v>20</v>
      </c>
      <c r="H8" s="283">
        <v>1</v>
      </c>
    </row>
    <row r="9" spans="2:8" ht="15" customHeight="1">
      <c r="B9" s="284">
        <v>2</v>
      </c>
      <c r="C9" s="596" t="s">
        <v>781</v>
      </c>
      <c r="D9" s="285">
        <v>3</v>
      </c>
      <c r="E9" s="285">
        <v>3</v>
      </c>
      <c r="F9" s="285">
        <v>3</v>
      </c>
      <c r="G9" s="285">
        <v>2</v>
      </c>
      <c r="H9" s="285">
        <v>1</v>
      </c>
    </row>
    <row r="10" spans="2:8" ht="15" customHeight="1">
      <c r="B10" s="284">
        <v>3</v>
      </c>
      <c r="C10" s="596" t="s">
        <v>782</v>
      </c>
      <c r="D10" s="285">
        <v>6</v>
      </c>
      <c r="E10" s="285">
        <v>5</v>
      </c>
      <c r="F10" s="285">
        <v>5</v>
      </c>
      <c r="G10" s="285">
        <v>5</v>
      </c>
      <c r="H10" s="285"/>
    </row>
    <row r="11" spans="2:8" ht="15" customHeight="1">
      <c r="B11" s="284">
        <v>4</v>
      </c>
      <c r="C11" s="596" t="s">
        <v>783</v>
      </c>
      <c r="D11" s="285">
        <v>2</v>
      </c>
      <c r="E11" s="285">
        <v>2</v>
      </c>
      <c r="F11" s="285">
        <v>2</v>
      </c>
      <c r="G11" s="285">
        <v>2</v>
      </c>
      <c r="H11" s="285"/>
    </row>
    <row r="12" spans="2:8" ht="15" customHeight="1">
      <c r="B12" s="284">
        <v>5</v>
      </c>
      <c r="C12" s="285"/>
      <c r="D12" s="285"/>
      <c r="E12" s="285"/>
      <c r="F12" s="285"/>
      <c r="G12" s="285"/>
      <c r="H12" s="285"/>
    </row>
    <row r="13" spans="2:8" ht="15" customHeight="1">
      <c r="B13" s="284">
        <v>6</v>
      </c>
      <c r="C13" s="285"/>
      <c r="D13" s="285"/>
      <c r="E13" s="285"/>
      <c r="F13" s="285"/>
      <c r="G13" s="285"/>
      <c r="H13" s="285"/>
    </row>
    <row r="14" spans="2:8" ht="15" customHeight="1">
      <c r="B14" s="284">
        <v>7</v>
      </c>
      <c r="C14" s="285"/>
      <c r="D14" s="285"/>
      <c r="E14" s="285"/>
      <c r="F14" s="285"/>
      <c r="G14" s="285"/>
      <c r="H14" s="285"/>
    </row>
    <row r="15" spans="2:8" ht="15" customHeight="1">
      <c r="B15" s="284">
        <v>8</v>
      </c>
      <c r="C15" s="285"/>
      <c r="D15" s="285"/>
      <c r="E15" s="285"/>
      <c r="F15" s="285"/>
      <c r="G15" s="285"/>
      <c r="H15" s="285"/>
    </row>
    <row r="16" spans="2:8" ht="15" customHeight="1">
      <c r="B16" s="284">
        <v>9</v>
      </c>
      <c r="C16" s="285"/>
      <c r="D16" s="285"/>
      <c r="E16" s="285"/>
      <c r="F16" s="285"/>
      <c r="G16" s="285"/>
      <c r="H16" s="285"/>
    </row>
    <row r="17" spans="2:8" ht="15" customHeight="1">
      <c r="B17" s="284">
        <v>10</v>
      </c>
      <c r="C17" s="285"/>
      <c r="D17" s="285"/>
      <c r="E17" s="285"/>
      <c r="F17" s="285"/>
      <c r="G17" s="285"/>
      <c r="H17" s="285"/>
    </row>
    <row r="18" spans="2:8" ht="15" customHeight="1">
      <c r="B18" s="284">
        <v>11</v>
      </c>
      <c r="C18" s="285"/>
      <c r="D18" s="285"/>
      <c r="E18" s="285"/>
      <c r="F18" s="285"/>
      <c r="G18" s="285"/>
      <c r="H18" s="285"/>
    </row>
    <row r="19" spans="2:8" ht="15" customHeight="1">
      <c r="B19" s="284">
        <v>12</v>
      </c>
      <c r="C19" s="285"/>
      <c r="D19" s="285"/>
      <c r="E19" s="285"/>
      <c r="F19" s="285"/>
      <c r="G19" s="285"/>
      <c r="H19" s="285"/>
    </row>
    <row r="20" spans="2:8" ht="15" customHeight="1">
      <c r="B20" s="284">
        <v>13</v>
      </c>
      <c r="C20" s="285"/>
      <c r="D20" s="285"/>
      <c r="E20" s="285"/>
      <c r="F20" s="285"/>
      <c r="G20" s="285"/>
      <c r="H20" s="285"/>
    </row>
    <row r="21" spans="2:8" ht="15" customHeight="1">
      <c r="B21" s="284">
        <v>14</v>
      </c>
      <c r="C21" s="285"/>
      <c r="D21" s="285"/>
      <c r="E21" s="285"/>
      <c r="F21" s="285"/>
      <c r="G21" s="285"/>
      <c r="H21" s="285"/>
    </row>
    <row r="22" spans="2:8" ht="15" customHeight="1">
      <c r="B22" s="284">
        <v>15</v>
      </c>
      <c r="C22" s="285"/>
      <c r="D22" s="285"/>
      <c r="E22" s="285"/>
      <c r="F22" s="285"/>
      <c r="G22" s="285"/>
      <c r="H22" s="285"/>
    </row>
    <row r="23" spans="2:8" ht="15" customHeight="1">
      <c r="B23" s="284">
        <v>16</v>
      </c>
      <c r="C23" s="285"/>
      <c r="D23" s="285"/>
      <c r="E23" s="285"/>
      <c r="F23" s="285"/>
      <c r="G23" s="285"/>
      <c r="H23" s="285"/>
    </row>
    <row r="24" spans="2:8" ht="15" customHeight="1">
      <c r="B24" s="284">
        <v>17</v>
      </c>
      <c r="C24" s="285"/>
      <c r="D24" s="285"/>
      <c r="E24" s="285"/>
      <c r="F24" s="285"/>
      <c r="G24" s="285"/>
      <c r="H24" s="285"/>
    </row>
    <row r="25" spans="2:8" ht="15" customHeight="1">
      <c r="B25" s="284">
        <v>18</v>
      </c>
      <c r="C25" s="285"/>
      <c r="D25" s="285"/>
      <c r="E25" s="285"/>
      <c r="F25" s="285"/>
      <c r="G25" s="285"/>
      <c r="H25" s="285"/>
    </row>
    <row r="26" spans="2:8" ht="15" customHeight="1">
      <c r="B26" s="284">
        <v>19</v>
      </c>
      <c r="C26" s="285"/>
      <c r="D26" s="285"/>
      <c r="E26" s="285"/>
      <c r="F26" s="285"/>
      <c r="G26" s="285"/>
      <c r="H26" s="285"/>
    </row>
    <row r="27" spans="2:8" ht="15" customHeight="1">
      <c r="B27" s="284">
        <v>20</v>
      </c>
      <c r="C27" s="285"/>
      <c r="D27" s="285"/>
      <c r="E27" s="285"/>
      <c r="F27" s="285"/>
      <c r="G27" s="285"/>
      <c r="H27" s="285"/>
    </row>
    <row r="28" spans="2:8" ht="15" customHeight="1">
      <c r="B28" s="284">
        <v>21</v>
      </c>
      <c r="C28" s="285"/>
      <c r="D28" s="285"/>
      <c r="E28" s="285"/>
      <c r="F28" s="285"/>
      <c r="G28" s="285"/>
      <c r="H28" s="285"/>
    </row>
    <row r="29" spans="2:8" ht="15" customHeight="1">
      <c r="B29" s="286" t="s">
        <v>633</v>
      </c>
      <c r="C29" s="287"/>
      <c r="D29" s="287"/>
      <c r="E29" s="287"/>
      <c r="F29" s="287"/>
      <c r="G29" s="287"/>
      <c r="H29" s="287"/>
    </row>
    <row r="30" spans="2:8" ht="15" customHeight="1">
      <c r="B30" s="734" t="s">
        <v>634</v>
      </c>
      <c r="C30" s="734"/>
      <c r="D30" s="288">
        <f>SUM(D8:D29)</f>
        <v>25</v>
      </c>
      <c r="E30" s="288">
        <f>SUM(E8:E29)</f>
        <v>31</v>
      </c>
      <c r="F30" s="288">
        <f>SUM(F8:F29)</f>
        <v>31</v>
      </c>
      <c r="G30" s="288">
        <f>SUM(G8:G29)</f>
        <v>29</v>
      </c>
      <c r="H30" s="288">
        <f>SUM(H8:H29)</f>
        <v>2</v>
      </c>
    </row>
  </sheetData>
  <sheetProtection selectLockedCells="1" selectUnlockedCells="1"/>
  <mergeCells count="9">
    <mergeCell ref="B30:C30"/>
    <mergeCell ref="B3:H4"/>
    <mergeCell ref="B6:B7"/>
    <mergeCell ref="C6:C7"/>
    <mergeCell ref="D6:D7"/>
    <mergeCell ref="E6:E7"/>
    <mergeCell ref="F6:F7"/>
    <mergeCell ref="G6:G7"/>
    <mergeCell ref="H6:H7"/>
  </mergeCells>
  <printOptions/>
  <pageMargins left="0.31496062992125984" right="0.31496062992125984" top="0.7480314960629921" bottom="0.7480314960629921" header="0.5118110236220472" footer="0.5118110236220472"/>
  <pageSetup horizontalDpi="300" verticalDpi="3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B2:O35"/>
  <sheetViews>
    <sheetView showGridLines="0" zoomScale="85" zoomScaleNormal="85" zoomScalePageLayoutView="0" workbookViewId="0" topLeftCell="B16">
      <selection activeCell="M27" sqref="M27"/>
    </sheetView>
  </sheetViews>
  <sheetFormatPr defaultColWidth="9.140625" defaultRowHeight="12.75"/>
  <cols>
    <col min="1" max="1" width="9.140625" style="44" customWidth="1"/>
    <col min="2" max="2" width="8.28125" style="44" customWidth="1"/>
    <col min="3" max="3" width="14.8515625" style="44" customWidth="1"/>
    <col min="4" max="7" width="14.28125" style="44" customWidth="1"/>
    <col min="8" max="8" width="10.7109375" style="44" customWidth="1"/>
    <col min="9" max="9" width="8.00390625" style="44" customWidth="1"/>
    <col min="10" max="10" width="20.140625" style="44" customWidth="1"/>
    <col min="11" max="13" width="14.28125" style="44" customWidth="1"/>
    <col min="14" max="16384" width="9.140625" style="44" customWidth="1"/>
  </cols>
  <sheetData>
    <row r="2" ht="15.75">
      <c r="L2" s="79" t="s">
        <v>635</v>
      </c>
    </row>
    <row r="5" spans="2:13" ht="15.75" customHeight="1">
      <c r="B5" s="738" t="s">
        <v>636</v>
      </c>
      <c r="C5" s="738"/>
      <c r="D5" s="738"/>
      <c r="E5" s="738"/>
      <c r="F5" s="738"/>
      <c r="G5" s="738"/>
      <c r="H5" s="289"/>
      <c r="I5" s="738" t="s">
        <v>637</v>
      </c>
      <c r="J5" s="738"/>
      <c r="K5" s="738"/>
      <c r="L5" s="738"/>
      <c r="M5" s="289"/>
    </row>
    <row r="6" spans="2:13" ht="15.75" customHeight="1">
      <c r="B6" s="290"/>
      <c r="C6" s="290"/>
      <c r="D6" s="290"/>
      <c r="E6" s="290"/>
      <c r="F6" s="290"/>
      <c r="G6" s="290"/>
      <c r="H6" s="289"/>
      <c r="I6" s="291"/>
      <c r="J6" s="291"/>
      <c r="K6" s="291"/>
      <c r="L6" s="291"/>
      <c r="M6" s="289"/>
    </row>
    <row r="7" spans="2:13" ht="23.25" customHeight="1">
      <c r="B7" s="739" t="s">
        <v>626</v>
      </c>
      <c r="C7" s="740" t="s">
        <v>638</v>
      </c>
      <c r="D7" s="741" t="s">
        <v>639</v>
      </c>
      <c r="E7" s="741"/>
      <c r="F7" s="742" t="s">
        <v>640</v>
      </c>
      <c r="G7" s="742"/>
      <c r="H7" s="294"/>
      <c r="I7" s="739" t="s">
        <v>626</v>
      </c>
      <c r="J7" s="740" t="s">
        <v>638</v>
      </c>
      <c r="K7" s="740" t="s">
        <v>641</v>
      </c>
      <c r="L7" s="748" t="s">
        <v>821</v>
      </c>
      <c r="M7" s="296"/>
    </row>
    <row r="8" spans="2:13" ht="40.5" customHeight="1">
      <c r="B8" s="739"/>
      <c r="C8" s="740"/>
      <c r="D8" s="292" t="s">
        <v>642</v>
      </c>
      <c r="E8" s="297" t="s">
        <v>820</v>
      </c>
      <c r="F8" s="298" t="s">
        <v>642</v>
      </c>
      <c r="G8" s="297" t="s">
        <v>820</v>
      </c>
      <c r="H8" s="294"/>
      <c r="I8" s="739"/>
      <c r="J8" s="740"/>
      <c r="K8" s="740"/>
      <c r="L8" s="748"/>
      <c r="M8" s="296"/>
    </row>
    <row r="9" spans="2:13" ht="30" customHeight="1">
      <c r="B9" s="299">
        <v>1</v>
      </c>
      <c r="C9" s="300" t="s">
        <v>643</v>
      </c>
      <c r="D9" s="301">
        <v>2</v>
      </c>
      <c r="E9" s="215">
        <v>2</v>
      </c>
      <c r="F9" s="302">
        <v>3</v>
      </c>
      <c r="G9" s="303">
        <v>3</v>
      </c>
      <c r="H9" s="294"/>
      <c r="I9" s="304">
        <v>1</v>
      </c>
      <c r="J9" s="305" t="s">
        <v>644</v>
      </c>
      <c r="K9" s="301"/>
      <c r="L9" s="215"/>
      <c r="M9" s="296"/>
    </row>
    <row r="10" spans="2:13" ht="30" customHeight="1">
      <c r="B10" s="306">
        <v>2</v>
      </c>
      <c r="C10" s="307" t="s">
        <v>645</v>
      </c>
      <c r="D10" s="220">
        <v>2</v>
      </c>
      <c r="E10" s="36">
        <v>2</v>
      </c>
      <c r="F10" s="308"/>
      <c r="G10" s="309"/>
      <c r="H10" s="296"/>
      <c r="I10" s="306">
        <v>2</v>
      </c>
      <c r="J10" s="307" t="s">
        <v>646</v>
      </c>
      <c r="K10" s="36">
        <v>4</v>
      </c>
      <c r="L10" s="36">
        <v>4</v>
      </c>
      <c r="M10" s="296"/>
    </row>
    <row r="11" spans="2:13" ht="30" customHeight="1">
      <c r="B11" s="306">
        <v>3</v>
      </c>
      <c r="C11" s="307" t="s">
        <v>647</v>
      </c>
      <c r="D11" s="220">
        <v>1</v>
      </c>
      <c r="E11" s="36">
        <v>1</v>
      </c>
      <c r="F11" s="310"/>
      <c r="G11" s="36"/>
      <c r="H11" s="296"/>
      <c r="I11" s="306">
        <v>3</v>
      </c>
      <c r="J11" s="307" t="s">
        <v>648</v>
      </c>
      <c r="K11" s="36">
        <v>7</v>
      </c>
      <c r="L11" s="36">
        <v>7</v>
      </c>
      <c r="M11" s="296"/>
    </row>
    <row r="12" spans="2:13" ht="30" customHeight="1">
      <c r="B12" s="306">
        <v>4</v>
      </c>
      <c r="C12" s="307" t="s">
        <v>649</v>
      </c>
      <c r="D12" s="220">
        <v>18</v>
      </c>
      <c r="E12" s="36">
        <v>18</v>
      </c>
      <c r="F12" s="308"/>
      <c r="G12" s="215"/>
      <c r="H12" s="296"/>
      <c r="I12" s="306">
        <v>4</v>
      </c>
      <c r="J12" s="307" t="s">
        <v>650</v>
      </c>
      <c r="K12" s="36">
        <v>15</v>
      </c>
      <c r="L12" s="36">
        <v>15</v>
      </c>
      <c r="M12" s="296"/>
    </row>
    <row r="13" spans="2:13" ht="30" customHeight="1">
      <c r="B13" s="306">
        <v>5</v>
      </c>
      <c r="C13" s="307" t="s">
        <v>651</v>
      </c>
      <c r="D13" s="220">
        <v>8</v>
      </c>
      <c r="E13" s="36">
        <v>8</v>
      </c>
      <c r="F13" s="311"/>
      <c r="G13" s="312"/>
      <c r="H13" s="296"/>
      <c r="I13" s="313">
        <v>5</v>
      </c>
      <c r="J13" s="314" t="s">
        <v>652</v>
      </c>
      <c r="K13" s="222">
        <v>5</v>
      </c>
      <c r="L13" s="222">
        <v>5</v>
      </c>
      <c r="M13" s="296"/>
    </row>
    <row r="14" spans="2:13" ht="30" customHeight="1">
      <c r="B14" s="306">
        <v>6</v>
      </c>
      <c r="C14" s="307" t="s">
        <v>653</v>
      </c>
      <c r="D14" s="220"/>
      <c r="E14" s="36"/>
      <c r="F14" s="311"/>
      <c r="G14" s="312"/>
      <c r="H14" s="296"/>
      <c r="I14" s="744" t="s">
        <v>551</v>
      </c>
      <c r="J14" s="744"/>
      <c r="K14" s="316">
        <f>SUM(K10:K13)</f>
        <v>31</v>
      </c>
      <c r="L14" s="316">
        <f>SUM(L10:L13)</f>
        <v>31</v>
      </c>
      <c r="M14" s="296"/>
    </row>
    <row r="15" spans="2:13" ht="30" customHeight="1">
      <c r="B15" s="317">
        <v>7</v>
      </c>
      <c r="C15" s="314" t="s">
        <v>654</v>
      </c>
      <c r="D15" s="253"/>
      <c r="E15" s="43"/>
      <c r="F15" s="318"/>
      <c r="G15" s="319"/>
      <c r="H15" s="296"/>
      <c r="I15" s="745" t="s">
        <v>655</v>
      </c>
      <c r="J15" s="745"/>
      <c r="K15" s="320">
        <v>50.5</v>
      </c>
      <c r="L15" s="321" t="s">
        <v>784</v>
      </c>
      <c r="M15" s="296"/>
    </row>
    <row r="16" spans="2:13" ht="30" customHeight="1">
      <c r="B16" s="743" t="s">
        <v>551</v>
      </c>
      <c r="C16" s="743"/>
      <c r="D16" s="322">
        <f>SUM(D9:D15)</f>
        <v>31</v>
      </c>
      <c r="E16" s="322">
        <f>SUM(E9:E15)</f>
        <v>31</v>
      </c>
      <c r="F16" s="322">
        <f>SUM(F9:F15)</f>
        <v>3</v>
      </c>
      <c r="G16" s="322">
        <f>SUM(G9:G15)</f>
        <v>3</v>
      </c>
      <c r="H16" s="244"/>
      <c r="I16" s="324"/>
      <c r="J16" s="325"/>
      <c r="K16" s="244"/>
      <c r="L16" s="244"/>
      <c r="M16" s="296"/>
    </row>
    <row r="17" spans="2:13" ht="21.75" customHeight="1">
      <c r="B17" s="324"/>
      <c r="C17" s="325"/>
      <c r="D17" s="244"/>
      <c r="E17" s="244"/>
      <c r="F17" s="244"/>
      <c r="G17" s="244"/>
      <c r="H17" s="244"/>
      <c r="I17" s="244"/>
      <c r="J17" s="325"/>
      <c r="K17" s="244"/>
      <c r="L17" s="244"/>
      <c r="M17" s="296"/>
    </row>
    <row r="18" spans="3:13" ht="15.75">
      <c r="C18" s="326"/>
      <c r="D18" s="296"/>
      <c r="E18" s="296"/>
      <c r="F18" s="296"/>
      <c r="G18" s="296"/>
      <c r="H18" s="244"/>
      <c r="I18" s="244"/>
      <c r="J18" s="244"/>
      <c r="K18" s="244"/>
      <c r="L18" s="244"/>
      <c r="M18" s="296"/>
    </row>
    <row r="19" spans="2:13" ht="18.75" customHeight="1">
      <c r="B19" s="746" t="s">
        <v>656</v>
      </c>
      <c r="C19" s="746"/>
      <c r="D19" s="746"/>
      <c r="E19" s="746"/>
      <c r="F19" s="746"/>
      <c r="G19" s="746"/>
      <c r="H19" s="296"/>
      <c r="I19" s="738" t="s">
        <v>657</v>
      </c>
      <c r="J19" s="738"/>
      <c r="K19" s="738"/>
      <c r="L19" s="738"/>
      <c r="M19" s="296"/>
    </row>
    <row r="20" spans="6:13" ht="18.75" customHeight="1">
      <c r="F20" s="327"/>
      <c r="G20" s="327"/>
      <c r="M20" s="328"/>
    </row>
    <row r="21" spans="2:13" ht="25.5" customHeight="1">
      <c r="B21" s="739" t="s">
        <v>626</v>
      </c>
      <c r="C21" s="740" t="s">
        <v>638</v>
      </c>
      <c r="D21" s="741" t="s">
        <v>639</v>
      </c>
      <c r="E21" s="741"/>
      <c r="F21" s="742" t="s">
        <v>640</v>
      </c>
      <c r="G21" s="742"/>
      <c r="I21" s="739" t="s">
        <v>626</v>
      </c>
      <c r="J21" s="747" t="s">
        <v>638</v>
      </c>
      <c r="K21" s="740" t="s">
        <v>641</v>
      </c>
      <c r="L21" s="748" t="s">
        <v>821</v>
      </c>
      <c r="M21" s="329"/>
    </row>
    <row r="22" spans="2:12" ht="31.5">
      <c r="B22" s="739"/>
      <c r="C22" s="740"/>
      <c r="D22" s="292" t="s">
        <v>642</v>
      </c>
      <c r="E22" s="297" t="s">
        <v>820</v>
      </c>
      <c r="F22" s="293" t="s">
        <v>642</v>
      </c>
      <c r="G22" s="295" t="s">
        <v>820</v>
      </c>
      <c r="I22" s="739"/>
      <c r="J22" s="747"/>
      <c r="K22" s="740"/>
      <c r="L22" s="748"/>
    </row>
    <row r="23" spans="2:13" ht="30" customHeight="1">
      <c r="B23" s="330">
        <v>1</v>
      </c>
      <c r="C23" s="305" t="s">
        <v>658</v>
      </c>
      <c r="D23" s="301">
        <v>26</v>
      </c>
      <c r="E23" s="215">
        <v>26</v>
      </c>
      <c r="F23" s="302">
        <v>3</v>
      </c>
      <c r="G23" s="331">
        <v>3</v>
      </c>
      <c r="I23" s="330">
        <v>1</v>
      </c>
      <c r="J23" s="191" t="s">
        <v>659</v>
      </c>
      <c r="K23" s="215">
        <v>1</v>
      </c>
      <c r="L23" s="215">
        <v>1</v>
      </c>
      <c r="M23" s="48"/>
    </row>
    <row r="24" spans="2:13" ht="30" customHeight="1">
      <c r="B24" s="317">
        <v>2</v>
      </c>
      <c r="C24" s="314" t="s">
        <v>660</v>
      </c>
      <c r="D24" s="253">
        <v>5</v>
      </c>
      <c r="E24" s="43">
        <v>5</v>
      </c>
      <c r="F24" s="332"/>
      <c r="G24" s="333"/>
      <c r="I24" s="306">
        <v>2</v>
      </c>
      <c r="J24" s="307" t="s">
        <v>661</v>
      </c>
      <c r="K24" s="36"/>
      <c r="L24" s="36"/>
      <c r="M24" s="48"/>
    </row>
    <row r="25" spans="2:13" ht="30" customHeight="1">
      <c r="B25" s="743" t="s">
        <v>551</v>
      </c>
      <c r="C25" s="743"/>
      <c r="D25" s="322">
        <f>SUM(D23:D24)</f>
        <v>31</v>
      </c>
      <c r="E25" s="322">
        <f>SUM(E23:E24)</f>
        <v>31</v>
      </c>
      <c r="F25" s="322">
        <f>SUM(F23:F24)</f>
        <v>3</v>
      </c>
      <c r="G25" s="322">
        <f>SUM(G23:G24)</f>
        <v>3</v>
      </c>
      <c r="I25" s="306">
        <v>3</v>
      </c>
      <c r="J25" s="307" t="s">
        <v>662</v>
      </c>
      <c r="K25" s="36">
        <v>1</v>
      </c>
      <c r="L25" s="36">
        <v>3</v>
      </c>
      <c r="M25" s="48"/>
    </row>
    <row r="26" spans="2:13" ht="30" customHeight="1">
      <c r="B26" s="324"/>
      <c r="I26" s="306">
        <v>4</v>
      </c>
      <c r="J26" s="307" t="s">
        <v>663</v>
      </c>
      <c r="K26" s="36">
        <v>6</v>
      </c>
      <c r="L26" s="36">
        <v>6</v>
      </c>
      <c r="M26" s="48"/>
    </row>
    <row r="27" spans="9:15" ht="30" customHeight="1">
      <c r="I27" s="306">
        <v>5</v>
      </c>
      <c r="J27" s="307" t="s">
        <v>664</v>
      </c>
      <c r="K27" s="36">
        <v>1</v>
      </c>
      <c r="L27" s="36">
        <v>1</v>
      </c>
      <c r="M27" s="48"/>
      <c r="O27" s="48"/>
    </row>
    <row r="28" spans="9:13" ht="30" customHeight="1">
      <c r="I28" s="306">
        <v>6</v>
      </c>
      <c r="J28" s="307" t="s">
        <v>665</v>
      </c>
      <c r="K28" s="36">
        <v>3</v>
      </c>
      <c r="L28" s="36">
        <v>3</v>
      </c>
      <c r="M28" s="48"/>
    </row>
    <row r="29" spans="9:13" ht="30" customHeight="1">
      <c r="I29" s="306">
        <v>7</v>
      </c>
      <c r="J29" s="307" t="s">
        <v>666</v>
      </c>
      <c r="K29" s="36">
        <v>6</v>
      </c>
      <c r="L29" s="36">
        <v>7</v>
      </c>
      <c r="M29" s="48"/>
    </row>
    <row r="30" spans="9:13" ht="30" customHeight="1">
      <c r="I30" s="317">
        <v>8</v>
      </c>
      <c r="J30" s="314" t="s">
        <v>667</v>
      </c>
      <c r="K30" s="43">
        <v>13</v>
      </c>
      <c r="L30" s="43">
        <v>10</v>
      </c>
      <c r="M30" s="48"/>
    </row>
    <row r="31" spans="9:13" ht="30" customHeight="1">
      <c r="I31" s="334"/>
      <c r="J31" s="335" t="s">
        <v>551</v>
      </c>
      <c r="K31" s="336">
        <f>SUM(K23:K30)</f>
        <v>31</v>
      </c>
      <c r="L31" s="336">
        <f>SUM(L23:L30)</f>
        <v>31</v>
      </c>
      <c r="M31" s="48"/>
    </row>
    <row r="32" spans="9:13" ht="30" customHeight="1">
      <c r="I32" s="324"/>
      <c r="M32" s="48"/>
    </row>
    <row r="33" ht="26.25" customHeight="1">
      <c r="I33" s="324"/>
    </row>
    <row r="34" ht="16.5" customHeight="1"/>
    <row r="35" ht="15.75">
      <c r="I35" s="324"/>
    </row>
  </sheetData>
  <sheetProtection selectLockedCells="1" selectUnlockedCells="1"/>
  <mergeCells count="24">
    <mergeCell ref="C21:C22"/>
    <mergeCell ref="D21:E21"/>
    <mergeCell ref="I7:I8"/>
    <mergeCell ref="J7:J8"/>
    <mergeCell ref="K7:K8"/>
    <mergeCell ref="L7:L8"/>
    <mergeCell ref="L21:L22"/>
    <mergeCell ref="K21:K22"/>
    <mergeCell ref="B25:C25"/>
    <mergeCell ref="I14:J14"/>
    <mergeCell ref="I15:J15"/>
    <mergeCell ref="B16:C16"/>
    <mergeCell ref="B19:G19"/>
    <mergeCell ref="F21:G21"/>
    <mergeCell ref="I21:I22"/>
    <mergeCell ref="J21:J22"/>
    <mergeCell ref="I19:L19"/>
    <mergeCell ref="B21:B22"/>
    <mergeCell ref="B5:G5"/>
    <mergeCell ref="I5:L5"/>
    <mergeCell ref="B7:B8"/>
    <mergeCell ref="C7:C8"/>
    <mergeCell ref="D7:E7"/>
    <mergeCell ref="F7:G7"/>
  </mergeCells>
  <printOptions/>
  <pageMargins left="0.11811023622047245" right="0.1968503937007874" top="0.7480314960629921" bottom="0.7480314960629921" header="0.5118110236220472" footer="0.5118110236220472"/>
  <pageSetup horizontalDpi="300" verticalDpi="300" orientation="portrait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O32"/>
  <sheetViews>
    <sheetView showGridLines="0" zoomScale="75" zoomScaleNormal="75" zoomScaleSheetLayoutView="70" zoomScalePageLayoutView="0" workbookViewId="0" topLeftCell="A1">
      <selection activeCell="G30" sqref="G30"/>
    </sheetView>
  </sheetViews>
  <sheetFormatPr defaultColWidth="9.140625" defaultRowHeight="12.75"/>
  <cols>
    <col min="1" max="2" width="9.140625" style="82" customWidth="1"/>
    <col min="3" max="3" width="61.140625" style="82" customWidth="1"/>
    <col min="4" max="4" width="25.7109375" style="82" customWidth="1"/>
    <col min="5" max="5" width="2.28125" style="82" customWidth="1"/>
    <col min="6" max="6" width="9.140625" style="82" customWidth="1"/>
    <col min="7" max="7" width="69.00390625" style="82" customWidth="1"/>
    <col min="8" max="8" width="25.7109375" style="82" customWidth="1"/>
    <col min="9" max="16384" width="9.140625" style="82" customWidth="1"/>
  </cols>
  <sheetData>
    <row r="2" ht="15.75">
      <c r="H2" s="79" t="s">
        <v>668</v>
      </c>
    </row>
    <row r="3" ht="15">
      <c r="H3" s="337"/>
    </row>
    <row r="5" spans="2:8" ht="18.75" customHeight="1">
      <c r="B5" s="749" t="s">
        <v>669</v>
      </c>
      <c r="C5" s="749"/>
      <c r="D5" s="749"/>
      <c r="E5" s="749"/>
      <c r="F5" s="749"/>
      <c r="G5" s="749"/>
      <c r="H5" s="749"/>
    </row>
    <row r="6" spans="2:5" ht="15">
      <c r="B6" s="338"/>
      <c r="C6" s="338"/>
      <c r="D6" s="338"/>
      <c r="E6" s="338"/>
    </row>
    <row r="7" spans="2:8" ht="21" customHeight="1">
      <c r="B7" s="724" t="s">
        <v>670</v>
      </c>
      <c r="C7" s="750" t="s">
        <v>671</v>
      </c>
      <c r="D7" s="725" t="s">
        <v>672</v>
      </c>
      <c r="E7" s="751"/>
      <c r="F7" s="724" t="s">
        <v>670</v>
      </c>
      <c r="G7" s="750" t="s">
        <v>671</v>
      </c>
      <c r="H7" s="725" t="s">
        <v>672</v>
      </c>
    </row>
    <row r="8" spans="2:15" ht="25.5" customHeight="1">
      <c r="B8" s="724"/>
      <c r="C8" s="750"/>
      <c r="D8" s="725"/>
      <c r="E8" s="751"/>
      <c r="F8" s="724"/>
      <c r="G8" s="750"/>
      <c r="H8" s="725"/>
      <c r="I8" s="752"/>
      <c r="J8" s="753"/>
      <c r="K8" s="752"/>
      <c r="L8" s="753"/>
      <c r="M8" s="752"/>
      <c r="N8" s="752"/>
      <c r="O8" s="752"/>
    </row>
    <row r="9" spans="2:15" ht="30" customHeight="1">
      <c r="B9" s="340"/>
      <c r="C9" s="341" t="s">
        <v>680</v>
      </c>
      <c r="D9" s="342">
        <v>31</v>
      </c>
      <c r="E9" s="343"/>
      <c r="F9" s="344"/>
      <c r="G9" s="345" t="s">
        <v>823</v>
      </c>
      <c r="H9" s="346">
        <v>31</v>
      </c>
      <c r="I9" s="752"/>
      <c r="J9" s="753"/>
      <c r="K9" s="752"/>
      <c r="L9" s="753"/>
      <c r="M9" s="752"/>
      <c r="N9" s="752"/>
      <c r="O9" s="752"/>
    </row>
    <row r="10" spans="2:15" s="347" customFormat="1" ht="30" customHeight="1">
      <c r="B10" s="348"/>
      <c r="C10" s="349" t="s">
        <v>825</v>
      </c>
      <c r="D10" s="350"/>
      <c r="E10" s="351"/>
      <c r="F10" s="352"/>
      <c r="G10" s="349" t="s">
        <v>829</v>
      </c>
      <c r="H10" s="353"/>
      <c r="I10" s="752"/>
      <c r="J10" s="752"/>
      <c r="K10" s="752"/>
      <c r="L10" s="753"/>
      <c r="M10" s="752"/>
      <c r="N10" s="752"/>
      <c r="O10" s="752"/>
    </row>
    <row r="11" spans="2:15" ht="30" customHeight="1">
      <c r="B11" s="354" t="s">
        <v>674</v>
      </c>
      <c r="C11" s="355" t="s">
        <v>675</v>
      </c>
      <c r="D11" s="356"/>
      <c r="E11" s="357"/>
      <c r="F11" s="358" t="s">
        <v>674</v>
      </c>
      <c r="G11" s="355" t="s">
        <v>675</v>
      </c>
      <c r="H11" s="359"/>
      <c r="I11" s="360"/>
      <c r="J11" s="360"/>
      <c r="K11" s="360"/>
      <c r="L11" s="360"/>
      <c r="M11" s="360"/>
      <c r="N11" s="360"/>
      <c r="O11" s="360"/>
    </row>
    <row r="12" spans="2:15" ht="30" customHeight="1">
      <c r="B12" s="354" t="s">
        <v>676</v>
      </c>
      <c r="C12" s="361"/>
      <c r="D12" s="356"/>
      <c r="E12" s="357"/>
      <c r="F12" s="358" t="s">
        <v>676</v>
      </c>
      <c r="G12" s="361"/>
      <c r="H12" s="359"/>
      <c r="I12" s="360"/>
      <c r="J12" s="360"/>
      <c r="K12" s="360"/>
      <c r="L12" s="360"/>
      <c r="M12" s="360"/>
      <c r="N12" s="360"/>
      <c r="O12" s="360"/>
    </row>
    <row r="13" spans="2:15" ht="30" customHeight="1">
      <c r="B13" s="354" t="s">
        <v>677</v>
      </c>
      <c r="C13" s="361"/>
      <c r="D13" s="356"/>
      <c r="E13" s="357"/>
      <c r="F13" s="358" t="s">
        <v>677</v>
      </c>
      <c r="G13" s="361"/>
      <c r="H13" s="359"/>
      <c r="I13" s="360"/>
      <c r="J13" s="360"/>
      <c r="K13" s="360"/>
      <c r="L13" s="360"/>
      <c r="M13" s="360"/>
      <c r="N13" s="360"/>
      <c r="O13" s="360"/>
    </row>
    <row r="14" spans="2:15" ht="30" customHeight="1">
      <c r="B14" s="354" t="s">
        <v>678</v>
      </c>
      <c r="C14" s="361"/>
      <c r="D14" s="356"/>
      <c r="E14" s="357"/>
      <c r="F14" s="358" t="s">
        <v>678</v>
      </c>
      <c r="G14" s="361"/>
      <c r="H14" s="359"/>
      <c r="I14" s="360"/>
      <c r="J14" s="360"/>
      <c r="K14" s="360"/>
      <c r="L14" s="360"/>
      <c r="M14" s="360"/>
      <c r="N14" s="360"/>
      <c r="O14" s="360"/>
    </row>
    <row r="15" spans="2:15" s="362" customFormat="1" ht="30" customHeight="1">
      <c r="B15" s="363"/>
      <c r="C15" s="364" t="s">
        <v>826</v>
      </c>
      <c r="D15" s="356"/>
      <c r="E15" s="365"/>
      <c r="F15" s="366"/>
      <c r="G15" s="364" t="s">
        <v>830</v>
      </c>
      <c r="H15" s="359"/>
      <c r="I15" s="367"/>
      <c r="J15" s="367"/>
      <c r="K15" s="367"/>
      <c r="L15" s="367"/>
      <c r="M15" s="367"/>
      <c r="N15" s="367"/>
      <c r="O15" s="367"/>
    </row>
    <row r="16" spans="2:15" ht="30" customHeight="1">
      <c r="B16" s="354" t="s">
        <v>674</v>
      </c>
      <c r="C16" s="355" t="s">
        <v>675</v>
      </c>
      <c r="D16" s="356"/>
      <c r="E16" s="357"/>
      <c r="F16" s="358" t="s">
        <v>674</v>
      </c>
      <c r="G16" s="355" t="s">
        <v>675</v>
      </c>
      <c r="H16" s="359"/>
      <c r="I16" s="360"/>
      <c r="J16" s="360"/>
      <c r="K16" s="360"/>
      <c r="L16" s="360"/>
      <c r="M16" s="360"/>
      <c r="N16" s="360"/>
      <c r="O16" s="360"/>
    </row>
    <row r="17" spans="2:15" ht="30" customHeight="1">
      <c r="B17" s="368" t="s">
        <v>676</v>
      </c>
      <c r="C17" s="369"/>
      <c r="D17" s="370"/>
      <c r="E17" s="357"/>
      <c r="F17" s="371" t="s">
        <v>676</v>
      </c>
      <c r="G17" s="369"/>
      <c r="H17" s="372"/>
      <c r="I17" s="360"/>
      <c r="J17" s="360"/>
      <c r="K17" s="360"/>
      <c r="L17" s="360"/>
      <c r="M17" s="360"/>
      <c r="N17" s="360"/>
      <c r="O17" s="360"/>
    </row>
    <row r="18" spans="2:15" ht="30" customHeight="1">
      <c r="B18" s="373"/>
      <c r="C18" s="339" t="s">
        <v>822</v>
      </c>
      <c r="D18" s="374">
        <v>31</v>
      </c>
      <c r="E18" s="754"/>
      <c r="F18" s="260"/>
      <c r="G18" s="339" t="s">
        <v>679</v>
      </c>
      <c r="H18" s="374">
        <v>31</v>
      </c>
      <c r="I18" s="360"/>
      <c r="J18" s="360"/>
      <c r="K18" s="360"/>
      <c r="L18" s="360"/>
      <c r="M18" s="360"/>
      <c r="N18" s="360"/>
      <c r="O18" s="360"/>
    </row>
    <row r="19" spans="2:15" ht="15.75">
      <c r="B19" s="375"/>
      <c r="C19" s="376"/>
      <c r="D19" s="377"/>
      <c r="E19" s="754"/>
      <c r="F19" s="377"/>
      <c r="G19" s="377"/>
      <c r="H19" s="378"/>
      <c r="I19" s="360"/>
      <c r="J19" s="360"/>
      <c r="K19" s="360"/>
      <c r="L19" s="360"/>
      <c r="M19" s="360"/>
      <c r="N19" s="360"/>
      <c r="O19" s="360"/>
    </row>
    <row r="20" spans="2:15" ht="15" customHeight="1">
      <c r="B20" s="724" t="s">
        <v>670</v>
      </c>
      <c r="C20" s="750" t="s">
        <v>671</v>
      </c>
      <c r="D20" s="725" t="s">
        <v>672</v>
      </c>
      <c r="E20" s="754"/>
      <c r="F20" s="724" t="s">
        <v>670</v>
      </c>
      <c r="G20" s="750" t="s">
        <v>671</v>
      </c>
      <c r="H20" s="725" t="s">
        <v>672</v>
      </c>
      <c r="I20" s="360"/>
      <c r="J20" s="360"/>
      <c r="K20" s="360"/>
      <c r="L20" s="360"/>
      <c r="M20" s="360"/>
      <c r="N20" s="360"/>
      <c r="O20" s="360"/>
    </row>
    <row r="21" spans="2:15" ht="15">
      <c r="B21" s="724"/>
      <c r="C21" s="750"/>
      <c r="D21" s="725"/>
      <c r="E21" s="754"/>
      <c r="F21" s="724"/>
      <c r="G21" s="750"/>
      <c r="H21" s="725"/>
      <c r="I21" s="360"/>
      <c r="J21" s="360"/>
      <c r="K21" s="360"/>
      <c r="L21" s="360"/>
      <c r="M21" s="360"/>
      <c r="N21" s="360"/>
      <c r="O21" s="360"/>
    </row>
    <row r="22" spans="2:8" ht="30" customHeight="1">
      <c r="B22" s="344"/>
      <c r="C22" s="345" t="s">
        <v>822</v>
      </c>
      <c r="D22" s="346">
        <v>31</v>
      </c>
      <c r="E22" s="343"/>
      <c r="F22" s="344"/>
      <c r="G22" s="345" t="s">
        <v>824</v>
      </c>
      <c r="H22" s="346">
        <v>31</v>
      </c>
    </row>
    <row r="23" spans="2:8" ht="30" customHeight="1">
      <c r="B23" s="348"/>
      <c r="C23" s="349" t="s">
        <v>827</v>
      </c>
      <c r="D23" s="350"/>
      <c r="E23" s="357"/>
      <c r="F23" s="352"/>
      <c r="G23" s="349" t="s">
        <v>831</v>
      </c>
      <c r="H23" s="353"/>
    </row>
    <row r="24" spans="2:8" ht="30" customHeight="1">
      <c r="B24" s="354" t="s">
        <v>674</v>
      </c>
      <c r="C24" s="355" t="s">
        <v>675</v>
      </c>
      <c r="D24" s="356"/>
      <c r="E24" s="357"/>
      <c r="F24" s="358" t="s">
        <v>674</v>
      </c>
      <c r="G24" s="355" t="s">
        <v>785</v>
      </c>
      <c r="H24" s="359">
        <v>3</v>
      </c>
    </row>
    <row r="25" spans="2:8" ht="30" customHeight="1">
      <c r="B25" s="354" t="s">
        <v>676</v>
      </c>
      <c r="C25" s="361"/>
      <c r="D25" s="356"/>
      <c r="E25" s="357"/>
      <c r="F25" s="358" t="s">
        <v>676</v>
      </c>
      <c r="G25" s="361"/>
      <c r="H25" s="359"/>
    </row>
    <row r="26" spans="2:8" ht="30" customHeight="1">
      <c r="B26" s="354" t="s">
        <v>677</v>
      </c>
      <c r="C26" s="361"/>
      <c r="D26" s="356"/>
      <c r="E26" s="357"/>
      <c r="F26" s="358" t="s">
        <v>677</v>
      </c>
      <c r="G26" s="361"/>
      <c r="H26" s="359"/>
    </row>
    <row r="27" spans="2:8" ht="30" customHeight="1">
      <c r="B27" s="354" t="s">
        <v>678</v>
      </c>
      <c r="C27" s="361"/>
      <c r="D27" s="356"/>
      <c r="E27" s="357"/>
      <c r="F27" s="358" t="s">
        <v>678</v>
      </c>
      <c r="G27" s="361"/>
      <c r="H27" s="359"/>
    </row>
    <row r="28" spans="2:8" ht="30" customHeight="1">
      <c r="B28" s="363"/>
      <c r="C28" s="364" t="s">
        <v>828</v>
      </c>
      <c r="D28" s="379"/>
      <c r="E28" s="365"/>
      <c r="F28" s="366"/>
      <c r="G28" s="364" t="s">
        <v>832</v>
      </c>
      <c r="H28" s="380"/>
    </row>
    <row r="29" spans="2:8" ht="30" customHeight="1">
      <c r="B29" s="354" t="s">
        <v>674</v>
      </c>
      <c r="C29" s="355" t="s">
        <v>675</v>
      </c>
      <c r="D29" s="356"/>
      <c r="E29" s="357"/>
      <c r="F29" s="358" t="s">
        <v>674</v>
      </c>
      <c r="G29" s="355" t="s">
        <v>786</v>
      </c>
      <c r="H29" s="359">
        <v>3</v>
      </c>
    </row>
    <row r="30" spans="2:8" ht="30" customHeight="1">
      <c r="B30" s="368" t="s">
        <v>676</v>
      </c>
      <c r="C30" s="369"/>
      <c r="D30" s="370"/>
      <c r="E30" s="357"/>
      <c r="F30" s="371" t="s">
        <v>676</v>
      </c>
      <c r="G30" s="369"/>
      <c r="H30" s="372"/>
    </row>
    <row r="31" spans="2:8" ht="30" customHeight="1">
      <c r="B31" s="381"/>
      <c r="C31" s="382" t="s">
        <v>673</v>
      </c>
      <c r="D31" s="383">
        <v>31</v>
      </c>
      <c r="E31" s="384"/>
      <c r="F31" s="385"/>
      <c r="G31" s="382" t="s">
        <v>833</v>
      </c>
      <c r="H31" s="386">
        <v>31</v>
      </c>
    </row>
    <row r="32" spans="2:3" ht="15">
      <c r="B32" s="387"/>
      <c r="C32" s="387"/>
    </row>
  </sheetData>
  <sheetProtection selectLockedCells="1" selectUnlockedCells="1"/>
  <mergeCells count="22">
    <mergeCell ref="I8:I10"/>
    <mergeCell ref="J8:J10"/>
    <mergeCell ref="G7:G8"/>
    <mergeCell ref="H7:H8"/>
    <mergeCell ref="O8:O10"/>
    <mergeCell ref="E18:E21"/>
    <mergeCell ref="K8:K10"/>
    <mergeCell ref="L8:L10"/>
    <mergeCell ref="M8:M10"/>
    <mergeCell ref="N8:N10"/>
    <mergeCell ref="B20:B21"/>
    <mergeCell ref="C20:C21"/>
    <mergeCell ref="D20:D21"/>
    <mergeCell ref="F20:F21"/>
    <mergeCell ref="G20:G21"/>
    <mergeCell ref="H20:H21"/>
    <mergeCell ref="B5:H5"/>
    <mergeCell ref="B7:B8"/>
    <mergeCell ref="C7:C8"/>
    <mergeCell ref="D7:D8"/>
    <mergeCell ref="E7:E8"/>
    <mergeCell ref="F7:F8"/>
  </mergeCells>
  <printOptions/>
  <pageMargins left="0.95" right="0.7" top="0.75" bottom="0.75" header="0.5118055555555555" footer="0.5118055555555555"/>
  <pageSetup fitToHeight="1" fitToWidth="1" horizontalDpi="300" verticalDpi="300" orientation="landscape" paperSize="8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B2:P71"/>
  <sheetViews>
    <sheetView showGridLines="0" zoomScale="115" zoomScaleNormal="115" zoomScalePageLayoutView="0" workbookViewId="0" topLeftCell="B49">
      <selection activeCell="G74" sqref="G74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customWidth="1"/>
    <col min="17" max="255" width="9.140625" style="0" customWidth="1"/>
  </cols>
  <sheetData>
    <row r="2" ht="12.75">
      <c r="O2" s="388" t="s">
        <v>681</v>
      </c>
    </row>
    <row r="4" spans="3:15" s="128" customFormat="1" ht="16.5">
      <c r="C4" s="755" t="s">
        <v>834</v>
      </c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</row>
    <row r="5" spans="3:15" s="128" customFormat="1" ht="13.5"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90" t="s">
        <v>542</v>
      </c>
    </row>
    <row r="6" spans="3:15" s="128" customFormat="1" ht="15" customHeight="1">
      <c r="C6" s="756" t="s">
        <v>835</v>
      </c>
      <c r="D6" s="757" t="s">
        <v>551</v>
      </c>
      <c r="E6" s="757"/>
      <c r="F6" s="757"/>
      <c r="G6" s="758" t="s">
        <v>682</v>
      </c>
      <c r="H6" s="758"/>
      <c r="I6" s="758"/>
      <c r="J6" s="759" t="s">
        <v>683</v>
      </c>
      <c r="K6" s="759"/>
      <c r="L6" s="759"/>
      <c r="M6" s="758" t="s">
        <v>684</v>
      </c>
      <c r="N6" s="758"/>
      <c r="O6" s="758"/>
    </row>
    <row r="7" spans="3:15" s="128" customFormat="1" ht="12.75" customHeight="1">
      <c r="C7" s="756"/>
      <c r="D7" s="760" t="s">
        <v>672</v>
      </c>
      <c r="E7" s="761" t="s">
        <v>685</v>
      </c>
      <c r="F7" s="762" t="s">
        <v>686</v>
      </c>
      <c r="G7" s="760" t="s">
        <v>672</v>
      </c>
      <c r="H7" s="761" t="s">
        <v>685</v>
      </c>
      <c r="I7" s="762" t="s">
        <v>686</v>
      </c>
      <c r="J7" s="760" t="s">
        <v>672</v>
      </c>
      <c r="K7" s="761" t="s">
        <v>685</v>
      </c>
      <c r="L7" s="762" t="s">
        <v>686</v>
      </c>
      <c r="M7" s="760" t="s">
        <v>672</v>
      </c>
      <c r="N7" s="761" t="s">
        <v>685</v>
      </c>
      <c r="O7" s="762" t="s">
        <v>686</v>
      </c>
    </row>
    <row r="8" spans="3:15" s="128" customFormat="1" ht="21.75" customHeight="1">
      <c r="C8" s="756"/>
      <c r="D8" s="760"/>
      <c r="E8" s="761"/>
      <c r="F8" s="762"/>
      <c r="G8" s="760"/>
      <c r="H8" s="761"/>
      <c r="I8" s="762"/>
      <c r="J8" s="760"/>
      <c r="K8" s="761"/>
      <c r="L8" s="762"/>
      <c r="M8" s="760"/>
      <c r="N8" s="761"/>
      <c r="O8" s="762"/>
    </row>
    <row r="9" spans="3:15" s="128" customFormat="1" ht="15">
      <c r="C9" s="394" t="s">
        <v>687</v>
      </c>
      <c r="D9" s="401">
        <v>31</v>
      </c>
      <c r="E9" s="396">
        <v>2022626</v>
      </c>
      <c r="F9" s="419">
        <v>65246</v>
      </c>
      <c r="G9" s="398">
        <v>30</v>
      </c>
      <c r="H9" s="399">
        <v>1882207</v>
      </c>
      <c r="I9" s="400">
        <v>62740</v>
      </c>
      <c r="J9" s="398"/>
      <c r="K9" s="399"/>
      <c r="L9" s="400"/>
      <c r="M9" s="401">
        <v>1</v>
      </c>
      <c r="N9" s="396">
        <v>140419</v>
      </c>
      <c r="O9" s="400">
        <v>140419</v>
      </c>
    </row>
    <row r="10" spans="3:15" s="128" customFormat="1" ht="15">
      <c r="C10" s="402" t="s">
        <v>688</v>
      </c>
      <c r="D10" s="401">
        <v>31</v>
      </c>
      <c r="E10" s="396">
        <v>2022626</v>
      </c>
      <c r="F10" s="419">
        <v>65246</v>
      </c>
      <c r="G10" s="398">
        <v>30</v>
      </c>
      <c r="H10" s="399">
        <v>1882207</v>
      </c>
      <c r="I10" s="400">
        <v>62740</v>
      </c>
      <c r="J10" s="404"/>
      <c r="K10" s="405"/>
      <c r="L10" s="406"/>
      <c r="M10" s="401">
        <v>1</v>
      </c>
      <c r="N10" s="396">
        <v>140419</v>
      </c>
      <c r="O10" s="400">
        <v>140419</v>
      </c>
    </row>
    <row r="11" spans="3:15" s="128" customFormat="1" ht="15">
      <c r="C11" s="402" t="s">
        <v>689</v>
      </c>
      <c r="D11" s="401">
        <v>31</v>
      </c>
      <c r="E11" s="396">
        <v>2022626</v>
      </c>
      <c r="F11" s="419">
        <v>65246</v>
      </c>
      <c r="G11" s="398">
        <v>30</v>
      </c>
      <c r="H11" s="399">
        <v>1882207</v>
      </c>
      <c r="I11" s="400">
        <v>62740</v>
      </c>
      <c r="J11" s="404"/>
      <c r="K11" s="405"/>
      <c r="L11" s="406"/>
      <c r="M11" s="401">
        <v>1</v>
      </c>
      <c r="N11" s="396">
        <v>140419</v>
      </c>
      <c r="O11" s="400">
        <v>140419</v>
      </c>
    </row>
    <row r="12" spans="3:15" s="128" customFormat="1" ht="15">
      <c r="C12" s="402" t="s">
        <v>690</v>
      </c>
      <c r="D12" s="401">
        <v>31</v>
      </c>
      <c r="E12" s="396">
        <v>2022626</v>
      </c>
      <c r="F12" s="419">
        <v>65246</v>
      </c>
      <c r="G12" s="398">
        <v>30</v>
      </c>
      <c r="H12" s="399">
        <v>1882207</v>
      </c>
      <c r="I12" s="400">
        <v>62740</v>
      </c>
      <c r="J12" s="404"/>
      <c r="K12" s="405"/>
      <c r="L12" s="406"/>
      <c r="M12" s="401">
        <v>1</v>
      </c>
      <c r="N12" s="396">
        <v>140419</v>
      </c>
      <c r="O12" s="400">
        <v>140419</v>
      </c>
    </row>
    <row r="13" spans="3:15" s="128" customFormat="1" ht="15">
      <c r="C13" s="402" t="s">
        <v>691</v>
      </c>
      <c r="D13" s="401">
        <v>31</v>
      </c>
      <c r="E13" s="396">
        <v>2022626</v>
      </c>
      <c r="F13" s="419">
        <v>65246</v>
      </c>
      <c r="G13" s="398">
        <v>30</v>
      </c>
      <c r="H13" s="399">
        <v>1882207</v>
      </c>
      <c r="I13" s="400">
        <v>62740</v>
      </c>
      <c r="J13" s="404"/>
      <c r="K13" s="405"/>
      <c r="L13" s="406"/>
      <c r="M13" s="401">
        <v>1</v>
      </c>
      <c r="N13" s="396">
        <v>140419</v>
      </c>
      <c r="O13" s="400">
        <v>140419</v>
      </c>
    </row>
    <row r="14" spans="3:15" s="128" customFormat="1" ht="15">
      <c r="C14" s="402" t="s">
        <v>692</v>
      </c>
      <c r="D14" s="401">
        <v>31</v>
      </c>
      <c r="E14" s="396">
        <v>2022626</v>
      </c>
      <c r="F14" s="419">
        <v>65246</v>
      </c>
      <c r="G14" s="398">
        <v>30</v>
      </c>
      <c r="H14" s="399">
        <v>1882207</v>
      </c>
      <c r="I14" s="400">
        <v>62740</v>
      </c>
      <c r="J14" s="404"/>
      <c r="K14" s="405"/>
      <c r="L14" s="406"/>
      <c r="M14" s="401">
        <v>1</v>
      </c>
      <c r="N14" s="396">
        <v>140419</v>
      </c>
      <c r="O14" s="400">
        <v>140419</v>
      </c>
    </row>
    <row r="15" spans="3:15" s="128" customFormat="1" ht="15">
      <c r="C15" s="402" t="s">
        <v>693</v>
      </c>
      <c r="D15" s="401">
        <v>31</v>
      </c>
      <c r="E15" s="396">
        <v>2022626</v>
      </c>
      <c r="F15" s="419">
        <v>65246</v>
      </c>
      <c r="G15" s="398">
        <v>30</v>
      </c>
      <c r="H15" s="399">
        <v>1882207</v>
      </c>
      <c r="I15" s="400">
        <v>62740</v>
      </c>
      <c r="J15" s="404"/>
      <c r="K15" s="405"/>
      <c r="L15" s="406"/>
      <c r="M15" s="401">
        <v>1</v>
      </c>
      <c r="N15" s="396">
        <v>140419</v>
      </c>
      <c r="O15" s="400">
        <v>140419</v>
      </c>
    </row>
    <row r="16" spans="3:15" s="128" customFormat="1" ht="15">
      <c r="C16" s="402" t="s">
        <v>694</v>
      </c>
      <c r="D16" s="401">
        <v>31</v>
      </c>
      <c r="E16" s="396">
        <v>2022626</v>
      </c>
      <c r="F16" s="419">
        <v>65246</v>
      </c>
      <c r="G16" s="398">
        <v>30</v>
      </c>
      <c r="H16" s="399">
        <v>1882207</v>
      </c>
      <c r="I16" s="400">
        <v>62740</v>
      </c>
      <c r="J16" s="404"/>
      <c r="K16" s="405"/>
      <c r="L16" s="406"/>
      <c r="M16" s="401">
        <v>1</v>
      </c>
      <c r="N16" s="396">
        <v>140419</v>
      </c>
      <c r="O16" s="400">
        <v>140419</v>
      </c>
    </row>
    <row r="17" spans="3:15" s="128" customFormat="1" ht="15">
      <c r="C17" s="402" t="s">
        <v>695</v>
      </c>
      <c r="D17" s="401">
        <v>31</v>
      </c>
      <c r="E17" s="396">
        <v>2022626</v>
      </c>
      <c r="F17" s="419">
        <v>65246</v>
      </c>
      <c r="G17" s="398">
        <v>30</v>
      </c>
      <c r="H17" s="399">
        <v>1882207</v>
      </c>
      <c r="I17" s="400">
        <v>62740</v>
      </c>
      <c r="J17" s="404"/>
      <c r="K17" s="405"/>
      <c r="L17" s="406"/>
      <c r="M17" s="401">
        <v>1</v>
      </c>
      <c r="N17" s="396">
        <v>140419</v>
      </c>
      <c r="O17" s="400">
        <v>140419</v>
      </c>
    </row>
    <row r="18" spans="3:15" s="128" customFormat="1" ht="15">
      <c r="C18" s="402" t="s">
        <v>696</v>
      </c>
      <c r="D18" s="401">
        <v>31</v>
      </c>
      <c r="E18" s="396">
        <v>2022626</v>
      </c>
      <c r="F18" s="419">
        <v>65246</v>
      </c>
      <c r="G18" s="398">
        <v>30</v>
      </c>
      <c r="H18" s="399">
        <v>1882207</v>
      </c>
      <c r="I18" s="400">
        <v>62740</v>
      </c>
      <c r="J18" s="404"/>
      <c r="K18" s="405"/>
      <c r="L18" s="406"/>
      <c r="M18" s="401">
        <v>1</v>
      </c>
      <c r="N18" s="396">
        <v>140419</v>
      </c>
      <c r="O18" s="400">
        <v>140419</v>
      </c>
    </row>
    <row r="19" spans="3:15" s="128" customFormat="1" ht="15">
      <c r="C19" s="402" t="s">
        <v>697</v>
      </c>
      <c r="D19" s="401">
        <v>31</v>
      </c>
      <c r="E19" s="396">
        <v>2022626</v>
      </c>
      <c r="F19" s="419">
        <v>65246</v>
      </c>
      <c r="G19" s="398">
        <v>30</v>
      </c>
      <c r="H19" s="399">
        <v>1882207</v>
      </c>
      <c r="I19" s="400">
        <v>62740</v>
      </c>
      <c r="J19" s="404"/>
      <c r="K19" s="405"/>
      <c r="L19" s="406"/>
      <c r="M19" s="401">
        <v>1</v>
      </c>
      <c r="N19" s="396">
        <v>140419</v>
      </c>
      <c r="O19" s="400">
        <v>140419</v>
      </c>
    </row>
    <row r="20" spans="3:15" s="128" customFormat="1" ht="15">
      <c r="C20" s="402" t="s">
        <v>698</v>
      </c>
      <c r="D20" s="401">
        <v>31</v>
      </c>
      <c r="E20" s="396">
        <v>2022626</v>
      </c>
      <c r="F20" s="419">
        <v>65246</v>
      </c>
      <c r="G20" s="398">
        <v>30</v>
      </c>
      <c r="H20" s="399">
        <v>1882207</v>
      </c>
      <c r="I20" s="400">
        <v>62740</v>
      </c>
      <c r="J20" s="404"/>
      <c r="K20" s="405"/>
      <c r="L20" s="406"/>
      <c r="M20" s="401">
        <v>1</v>
      </c>
      <c r="N20" s="396">
        <v>140419</v>
      </c>
      <c r="O20" s="400">
        <v>140419</v>
      </c>
    </row>
    <row r="21" spans="3:15" s="128" customFormat="1" ht="12.75">
      <c r="C21" s="408" t="s">
        <v>551</v>
      </c>
      <c r="D21" s="407">
        <f aca="true" t="shared" si="0" ref="D21:O21">SUM(D9:D20)</f>
        <v>372</v>
      </c>
      <c r="E21" s="407">
        <f t="shared" si="0"/>
        <v>24271512</v>
      </c>
      <c r="F21" s="407">
        <f t="shared" si="0"/>
        <v>782952</v>
      </c>
      <c r="G21" s="407">
        <f t="shared" si="0"/>
        <v>360</v>
      </c>
      <c r="H21" s="407">
        <f t="shared" si="0"/>
        <v>22586484</v>
      </c>
      <c r="I21" s="407">
        <f t="shared" si="0"/>
        <v>752880</v>
      </c>
      <c r="J21" s="407">
        <f t="shared" si="0"/>
        <v>0</v>
      </c>
      <c r="K21" s="407">
        <f t="shared" si="0"/>
        <v>0</v>
      </c>
      <c r="L21" s="407">
        <f t="shared" si="0"/>
        <v>0</v>
      </c>
      <c r="M21" s="407">
        <f t="shared" si="0"/>
        <v>12</v>
      </c>
      <c r="N21" s="407">
        <f t="shared" si="0"/>
        <v>1685028</v>
      </c>
      <c r="O21" s="407">
        <f t="shared" si="0"/>
        <v>1685028</v>
      </c>
    </row>
    <row r="22" spans="3:15" s="128" customFormat="1" ht="12.75">
      <c r="C22" s="409" t="s">
        <v>699</v>
      </c>
      <c r="D22" s="423">
        <f>D21/12</f>
        <v>31</v>
      </c>
      <c r="E22" s="423">
        <f aca="true" t="shared" si="1" ref="E22:O22">E21/12</f>
        <v>2022626</v>
      </c>
      <c r="F22" s="423">
        <f t="shared" si="1"/>
        <v>65246</v>
      </c>
      <c r="G22" s="423">
        <f t="shared" si="1"/>
        <v>30</v>
      </c>
      <c r="H22" s="423">
        <f t="shared" si="1"/>
        <v>1882207</v>
      </c>
      <c r="I22" s="423">
        <f t="shared" si="1"/>
        <v>62740</v>
      </c>
      <c r="J22" s="423">
        <f t="shared" si="1"/>
        <v>0</v>
      </c>
      <c r="K22" s="423">
        <f t="shared" si="1"/>
        <v>0</v>
      </c>
      <c r="L22" s="423">
        <f t="shared" si="1"/>
        <v>0</v>
      </c>
      <c r="M22" s="423">
        <f t="shared" si="1"/>
        <v>1</v>
      </c>
      <c r="N22" s="423">
        <f t="shared" si="1"/>
        <v>140419</v>
      </c>
      <c r="O22" s="423">
        <f t="shared" si="1"/>
        <v>140419</v>
      </c>
    </row>
    <row r="23" spans="3:15" s="128" customFormat="1" ht="12.75" customHeight="1">
      <c r="C23" s="763" t="s">
        <v>700</v>
      </c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102"/>
    </row>
    <row r="24" spans="3:15" s="128" customFormat="1" ht="12.75">
      <c r="C24" s="412" t="s">
        <v>836</v>
      </c>
      <c r="D24" s="412"/>
      <c r="E24" s="41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3:15" s="128" customFormat="1" ht="12.75"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3:15" s="128" customFormat="1" ht="12.75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3:15" s="128" customFormat="1" ht="12.75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3:15" s="128" customFormat="1" ht="16.5" customHeight="1">
      <c r="C28" s="755" t="s">
        <v>837</v>
      </c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</row>
    <row r="29" spans="3:15" s="128" customFormat="1" ht="15">
      <c r="C29" s="413"/>
      <c r="D29" s="414"/>
      <c r="E29" s="414"/>
      <c r="F29" s="414"/>
      <c r="G29" s="414"/>
      <c r="H29" s="415"/>
      <c r="I29" s="415"/>
      <c r="J29" s="415"/>
      <c r="K29" s="415"/>
      <c r="L29" s="415"/>
      <c r="M29" s="415"/>
      <c r="N29" s="100"/>
      <c r="O29" s="390" t="s">
        <v>542</v>
      </c>
    </row>
    <row r="30" spans="3:16" s="128" customFormat="1" ht="15" customHeight="1">
      <c r="C30" s="756" t="s">
        <v>838</v>
      </c>
      <c r="D30" s="757" t="s">
        <v>551</v>
      </c>
      <c r="E30" s="757"/>
      <c r="F30" s="757"/>
      <c r="G30" s="758" t="s">
        <v>701</v>
      </c>
      <c r="H30" s="758"/>
      <c r="I30" s="758"/>
      <c r="J30" s="759" t="s">
        <v>683</v>
      </c>
      <c r="K30" s="759"/>
      <c r="L30" s="759"/>
      <c r="M30" s="758" t="s">
        <v>684</v>
      </c>
      <c r="N30" s="758"/>
      <c r="O30" s="758"/>
      <c r="P30" s="416"/>
    </row>
    <row r="31" spans="3:15" s="128" customFormat="1" ht="12.75" customHeight="1">
      <c r="C31" s="756"/>
      <c r="D31" s="760" t="s">
        <v>672</v>
      </c>
      <c r="E31" s="761" t="s">
        <v>685</v>
      </c>
      <c r="F31" s="762" t="s">
        <v>686</v>
      </c>
      <c r="G31" s="760" t="s">
        <v>672</v>
      </c>
      <c r="H31" s="761" t="s">
        <v>685</v>
      </c>
      <c r="I31" s="762" t="s">
        <v>686</v>
      </c>
      <c r="J31" s="760" t="s">
        <v>672</v>
      </c>
      <c r="K31" s="761" t="s">
        <v>685</v>
      </c>
      <c r="L31" s="762" t="s">
        <v>686</v>
      </c>
      <c r="M31" s="760" t="s">
        <v>672</v>
      </c>
      <c r="N31" s="761" t="s">
        <v>685</v>
      </c>
      <c r="O31" s="762" t="s">
        <v>686</v>
      </c>
    </row>
    <row r="32" spans="2:15" s="128" customFormat="1" ht="21.75" customHeight="1">
      <c r="B32" s="417"/>
      <c r="C32" s="756"/>
      <c r="D32" s="760"/>
      <c r="E32" s="761"/>
      <c r="F32" s="762"/>
      <c r="G32" s="760"/>
      <c r="H32" s="761"/>
      <c r="I32" s="762"/>
      <c r="J32" s="760"/>
      <c r="K32" s="761"/>
      <c r="L32" s="762"/>
      <c r="M32" s="760"/>
      <c r="N32" s="761"/>
      <c r="O32" s="762"/>
    </row>
    <row r="33" spans="2:15" s="128" customFormat="1" ht="14.25" customHeight="1">
      <c r="B33" s="417"/>
      <c r="C33" s="418" t="s">
        <v>687</v>
      </c>
      <c r="D33" s="401">
        <v>31</v>
      </c>
      <c r="E33" s="396">
        <v>2224889</v>
      </c>
      <c r="F33" s="419">
        <v>71771</v>
      </c>
      <c r="G33" s="398">
        <v>30</v>
      </c>
      <c r="H33" s="399">
        <v>2070428</v>
      </c>
      <c r="I33" s="400">
        <v>62740</v>
      </c>
      <c r="J33" s="398"/>
      <c r="K33" s="399"/>
      <c r="L33" s="400"/>
      <c r="M33" s="401">
        <v>1</v>
      </c>
      <c r="N33" s="396">
        <v>154461</v>
      </c>
      <c r="O33" s="396">
        <v>154461</v>
      </c>
    </row>
    <row r="34" spans="2:15" s="128" customFormat="1" ht="14.25" customHeight="1">
      <c r="B34" s="417"/>
      <c r="C34" s="420" t="s">
        <v>688</v>
      </c>
      <c r="D34" s="401">
        <v>31</v>
      </c>
      <c r="E34" s="396">
        <v>2224889</v>
      </c>
      <c r="F34" s="419">
        <v>71771</v>
      </c>
      <c r="G34" s="398">
        <v>30</v>
      </c>
      <c r="H34" s="399">
        <v>2070428</v>
      </c>
      <c r="I34" s="400">
        <v>62740</v>
      </c>
      <c r="J34" s="404"/>
      <c r="K34" s="405"/>
      <c r="L34" s="406"/>
      <c r="M34" s="401">
        <v>1</v>
      </c>
      <c r="N34" s="396">
        <v>154461</v>
      </c>
      <c r="O34" s="396">
        <v>154461</v>
      </c>
    </row>
    <row r="35" spans="2:15" s="128" customFormat="1" ht="14.25" customHeight="1">
      <c r="B35" s="417"/>
      <c r="C35" s="420" t="s">
        <v>689</v>
      </c>
      <c r="D35" s="401">
        <v>31</v>
      </c>
      <c r="E35" s="396">
        <v>2224889</v>
      </c>
      <c r="F35" s="419">
        <v>71771</v>
      </c>
      <c r="G35" s="398">
        <v>30</v>
      </c>
      <c r="H35" s="399">
        <v>2070428</v>
      </c>
      <c r="I35" s="400">
        <v>62740</v>
      </c>
      <c r="J35" s="404"/>
      <c r="K35" s="405"/>
      <c r="L35" s="406"/>
      <c r="M35" s="401">
        <v>1</v>
      </c>
      <c r="N35" s="396">
        <v>154461</v>
      </c>
      <c r="O35" s="396">
        <v>154461</v>
      </c>
    </row>
    <row r="36" spans="2:15" s="128" customFormat="1" ht="14.25" customHeight="1">
      <c r="B36" s="417"/>
      <c r="C36" s="420" t="s">
        <v>690</v>
      </c>
      <c r="D36" s="401">
        <v>31</v>
      </c>
      <c r="E36" s="396">
        <v>2224889</v>
      </c>
      <c r="F36" s="419">
        <v>71771</v>
      </c>
      <c r="G36" s="398">
        <v>30</v>
      </c>
      <c r="H36" s="399">
        <v>2070428</v>
      </c>
      <c r="I36" s="400">
        <v>62740</v>
      </c>
      <c r="J36" s="404"/>
      <c r="K36" s="405"/>
      <c r="L36" s="406"/>
      <c r="M36" s="401">
        <v>1</v>
      </c>
      <c r="N36" s="396">
        <v>154461</v>
      </c>
      <c r="O36" s="396">
        <v>154461</v>
      </c>
    </row>
    <row r="37" spans="2:15" s="128" customFormat="1" ht="14.25" customHeight="1">
      <c r="B37" s="417"/>
      <c r="C37" s="420" t="s">
        <v>691</v>
      </c>
      <c r="D37" s="401">
        <v>31</v>
      </c>
      <c r="E37" s="396">
        <v>2224889</v>
      </c>
      <c r="F37" s="419">
        <v>71771</v>
      </c>
      <c r="G37" s="398">
        <v>30</v>
      </c>
      <c r="H37" s="399">
        <v>2070428</v>
      </c>
      <c r="I37" s="400">
        <v>62740</v>
      </c>
      <c r="J37" s="404"/>
      <c r="K37" s="405"/>
      <c r="L37" s="406"/>
      <c r="M37" s="401">
        <v>1</v>
      </c>
      <c r="N37" s="396">
        <v>154461</v>
      </c>
      <c r="O37" s="396">
        <v>154461</v>
      </c>
    </row>
    <row r="38" spans="2:15" s="128" customFormat="1" ht="14.25" customHeight="1">
      <c r="B38" s="417"/>
      <c r="C38" s="420" t="s">
        <v>692</v>
      </c>
      <c r="D38" s="401">
        <v>31</v>
      </c>
      <c r="E38" s="396">
        <v>2224889</v>
      </c>
      <c r="F38" s="419">
        <v>71771</v>
      </c>
      <c r="G38" s="398">
        <v>30</v>
      </c>
      <c r="H38" s="399">
        <v>2070428</v>
      </c>
      <c r="I38" s="400">
        <v>62740</v>
      </c>
      <c r="J38" s="404"/>
      <c r="K38" s="405"/>
      <c r="L38" s="406"/>
      <c r="M38" s="401">
        <v>1</v>
      </c>
      <c r="N38" s="396">
        <v>154461</v>
      </c>
      <c r="O38" s="396">
        <v>154461</v>
      </c>
    </row>
    <row r="39" spans="2:15" s="128" customFormat="1" ht="14.25" customHeight="1">
      <c r="B39" s="417"/>
      <c r="C39" s="420" t="s">
        <v>693</v>
      </c>
      <c r="D39" s="401">
        <v>31</v>
      </c>
      <c r="E39" s="396">
        <v>2224889</v>
      </c>
      <c r="F39" s="419">
        <v>71771</v>
      </c>
      <c r="G39" s="398">
        <v>30</v>
      </c>
      <c r="H39" s="399">
        <v>2070428</v>
      </c>
      <c r="I39" s="400">
        <v>62740</v>
      </c>
      <c r="J39" s="404"/>
      <c r="K39" s="405"/>
      <c r="L39" s="406"/>
      <c r="M39" s="401">
        <v>1</v>
      </c>
      <c r="N39" s="396">
        <v>154461</v>
      </c>
      <c r="O39" s="396">
        <v>154461</v>
      </c>
    </row>
    <row r="40" spans="2:15" s="128" customFormat="1" ht="14.25" customHeight="1">
      <c r="B40" s="417"/>
      <c r="C40" s="420" t="s">
        <v>694</v>
      </c>
      <c r="D40" s="401">
        <v>31</v>
      </c>
      <c r="E40" s="396">
        <v>2224889</v>
      </c>
      <c r="F40" s="419">
        <v>71771</v>
      </c>
      <c r="G40" s="398">
        <v>30</v>
      </c>
      <c r="H40" s="399">
        <v>2070428</v>
      </c>
      <c r="I40" s="400">
        <v>62740</v>
      </c>
      <c r="J40" s="404"/>
      <c r="K40" s="405"/>
      <c r="L40" s="406"/>
      <c r="M40" s="401">
        <v>1</v>
      </c>
      <c r="N40" s="396">
        <v>154461</v>
      </c>
      <c r="O40" s="396">
        <v>154461</v>
      </c>
    </row>
    <row r="41" spans="2:15" s="128" customFormat="1" ht="14.25" customHeight="1">
      <c r="B41" s="417"/>
      <c r="C41" s="420" t="s">
        <v>695</v>
      </c>
      <c r="D41" s="401">
        <v>31</v>
      </c>
      <c r="E41" s="396">
        <v>2370018</v>
      </c>
      <c r="F41" s="419">
        <v>71771</v>
      </c>
      <c r="G41" s="398">
        <v>30</v>
      </c>
      <c r="H41" s="399">
        <v>2210876</v>
      </c>
      <c r="I41" s="400">
        <v>62740</v>
      </c>
      <c r="J41" s="404"/>
      <c r="K41" s="405"/>
      <c r="L41" s="406"/>
      <c r="M41" s="401">
        <v>1</v>
      </c>
      <c r="N41" s="396">
        <v>159142</v>
      </c>
      <c r="O41" s="396">
        <v>159142</v>
      </c>
    </row>
    <row r="42" spans="2:15" s="128" customFormat="1" ht="14.25" customHeight="1">
      <c r="B42" s="417"/>
      <c r="C42" s="420" t="s">
        <v>696</v>
      </c>
      <c r="D42" s="401">
        <v>31</v>
      </c>
      <c r="E42" s="396">
        <v>2370018</v>
      </c>
      <c r="F42" s="419">
        <v>71771</v>
      </c>
      <c r="G42" s="398">
        <v>30</v>
      </c>
      <c r="H42" s="399">
        <v>2210876</v>
      </c>
      <c r="I42" s="400">
        <v>62740</v>
      </c>
      <c r="J42" s="404"/>
      <c r="K42" s="405"/>
      <c r="L42" s="406"/>
      <c r="M42" s="401">
        <v>1</v>
      </c>
      <c r="N42" s="396">
        <v>159142</v>
      </c>
      <c r="O42" s="396">
        <v>159142</v>
      </c>
    </row>
    <row r="43" spans="2:15" s="128" customFormat="1" ht="14.25" customHeight="1">
      <c r="B43" s="417"/>
      <c r="C43" s="420" t="s">
        <v>697</v>
      </c>
      <c r="D43" s="401">
        <v>31</v>
      </c>
      <c r="E43" s="396">
        <v>3975310</v>
      </c>
      <c r="F43" s="419">
        <v>71771</v>
      </c>
      <c r="G43" s="398">
        <v>30</v>
      </c>
      <c r="H43" s="399">
        <v>3764384</v>
      </c>
      <c r="I43" s="400">
        <v>62740</v>
      </c>
      <c r="J43" s="404"/>
      <c r="K43" s="405"/>
      <c r="L43" s="406"/>
      <c r="M43" s="401">
        <v>1</v>
      </c>
      <c r="N43" s="396">
        <v>159142</v>
      </c>
      <c r="O43" s="396">
        <v>159142</v>
      </c>
    </row>
    <row r="44" spans="2:15" s="128" customFormat="1" ht="14.25" customHeight="1">
      <c r="B44" s="417"/>
      <c r="C44" s="420" t="s">
        <v>698</v>
      </c>
      <c r="D44" s="401">
        <v>31</v>
      </c>
      <c r="E44" s="396">
        <v>2370018</v>
      </c>
      <c r="F44" s="419">
        <v>71771</v>
      </c>
      <c r="G44" s="398">
        <v>30</v>
      </c>
      <c r="H44" s="399">
        <v>2210876</v>
      </c>
      <c r="I44" s="400">
        <v>62740</v>
      </c>
      <c r="J44" s="404"/>
      <c r="K44" s="405"/>
      <c r="L44" s="406"/>
      <c r="M44" s="401">
        <v>1</v>
      </c>
      <c r="N44" s="396">
        <v>159142</v>
      </c>
      <c r="O44" s="396">
        <v>159142</v>
      </c>
    </row>
    <row r="45" spans="2:15" s="128" customFormat="1" ht="14.25" customHeight="1">
      <c r="B45" s="417"/>
      <c r="C45" s="421" t="s">
        <v>551</v>
      </c>
      <c r="D45" s="407">
        <f aca="true" t="shared" si="2" ref="D45:O45">SUM(D33:D44)</f>
        <v>372</v>
      </c>
      <c r="E45" s="407">
        <f t="shared" si="2"/>
        <v>28884476</v>
      </c>
      <c r="F45" s="407">
        <f t="shared" si="2"/>
        <v>861252</v>
      </c>
      <c r="G45" s="407">
        <f t="shared" si="2"/>
        <v>360</v>
      </c>
      <c r="H45" s="407">
        <f t="shared" si="2"/>
        <v>26960436</v>
      </c>
      <c r="I45" s="407">
        <f t="shared" si="2"/>
        <v>752880</v>
      </c>
      <c r="J45" s="407">
        <f t="shared" si="2"/>
        <v>0</v>
      </c>
      <c r="K45" s="407">
        <f t="shared" si="2"/>
        <v>0</v>
      </c>
      <c r="L45" s="407">
        <f t="shared" si="2"/>
        <v>0</v>
      </c>
      <c r="M45" s="407">
        <f t="shared" si="2"/>
        <v>12</v>
      </c>
      <c r="N45" s="407">
        <f t="shared" si="2"/>
        <v>1872256</v>
      </c>
      <c r="O45" s="407">
        <f t="shared" si="2"/>
        <v>1872256</v>
      </c>
    </row>
    <row r="46" spans="2:15" s="128" customFormat="1" ht="14.25" customHeight="1">
      <c r="B46" s="417"/>
      <c r="C46" s="422" t="s">
        <v>699</v>
      </c>
      <c r="D46" s="423">
        <f>D45/12</f>
        <v>31</v>
      </c>
      <c r="E46" s="423">
        <f aca="true" t="shared" si="3" ref="E46:O46">E45/12</f>
        <v>2407039.6666666665</v>
      </c>
      <c r="F46" s="423">
        <f t="shared" si="3"/>
        <v>71771</v>
      </c>
      <c r="G46" s="423">
        <f t="shared" si="3"/>
        <v>30</v>
      </c>
      <c r="H46" s="423">
        <f t="shared" si="3"/>
        <v>2246703</v>
      </c>
      <c r="I46" s="423">
        <f t="shared" si="3"/>
        <v>62740</v>
      </c>
      <c r="J46" s="423">
        <f t="shared" si="3"/>
        <v>0</v>
      </c>
      <c r="K46" s="423">
        <f t="shared" si="3"/>
        <v>0</v>
      </c>
      <c r="L46" s="423">
        <f t="shared" si="3"/>
        <v>0</v>
      </c>
      <c r="M46" s="423">
        <f t="shared" si="3"/>
        <v>1</v>
      </c>
      <c r="N46" s="423">
        <f t="shared" si="3"/>
        <v>156021.33333333334</v>
      </c>
      <c r="O46" s="423">
        <f t="shared" si="3"/>
        <v>156021.33333333334</v>
      </c>
    </row>
    <row r="47" spans="3:15" s="128" customFormat="1" ht="15" customHeight="1">
      <c r="C47" s="764" t="s">
        <v>847</v>
      </c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100"/>
    </row>
    <row r="48" spans="3:15" ht="12.75"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3:15" ht="12.75"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3:15" ht="12.75"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3:15" ht="16.5" customHeight="1">
      <c r="C51" s="755" t="s">
        <v>839</v>
      </c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</row>
    <row r="52" spans="3:15" ht="15">
      <c r="C52" s="413"/>
      <c r="D52" s="414"/>
      <c r="E52" s="414"/>
      <c r="F52" s="414"/>
      <c r="G52" s="414"/>
      <c r="H52" s="415"/>
      <c r="I52" s="415"/>
      <c r="J52" s="415"/>
      <c r="K52" s="415"/>
      <c r="L52" s="415"/>
      <c r="M52" s="415"/>
      <c r="N52" s="100"/>
      <c r="O52" s="390" t="s">
        <v>542</v>
      </c>
    </row>
    <row r="53" spans="3:15" ht="15" customHeight="1">
      <c r="C53" s="756" t="s">
        <v>838</v>
      </c>
      <c r="D53" s="757" t="s">
        <v>551</v>
      </c>
      <c r="E53" s="757"/>
      <c r="F53" s="757"/>
      <c r="G53" s="758" t="s">
        <v>701</v>
      </c>
      <c r="H53" s="758"/>
      <c r="I53" s="758"/>
      <c r="J53" s="759" t="s">
        <v>683</v>
      </c>
      <c r="K53" s="759"/>
      <c r="L53" s="759"/>
      <c r="M53" s="758" t="s">
        <v>684</v>
      </c>
      <c r="N53" s="758"/>
      <c r="O53" s="758"/>
    </row>
    <row r="54" spans="3:15" ht="12.75" customHeight="1">
      <c r="C54" s="756"/>
      <c r="D54" s="760" t="s">
        <v>672</v>
      </c>
      <c r="E54" s="761" t="s">
        <v>685</v>
      </c>
      <c r="F54" s="762" t="s">
        <v>686</v>
      </c>
      <c r="G54" s="760" t="s">
        <v>672</v>
      </c>
      <c r="H54" s="761" t="s">
        <v>685</v>
      </c>
      <c r="I54" s="762" t="s">
        <v>686</v>
      </c>
      <c r="J54" s="760" t="s">
        <v>672</v>
      </c>
      <c r="K54" s="761" t="s">
        <v>685</v>
      </c>
      <c r="L54" s="762" t="s">
        <v>686</v>
      </c>
      <c r="M54" s="760" t="s">
        <v>672</v>
      </c>
      <c r="N54" s="761" t="s">
        <v>685</v>
      </c>
      <c r="O54" s="762" t="s">
        <v>686</v>
      </c>
    </row>
    <row r="55" spans="3:15" ht="12.75">
      <c r="C55" s="756"/>
      <c r="D55" s="760"/>
      <c r="E55" s="761"/>
      <c r="F55" s="762"/>
      <c r="G55" s="760"/>
      <c r="H55" s="761"/>
      <c r="I55" s="762"/>
      <c r="J55" s="760"/>
      <c r="K55" s="761"/>
      <c r="L55" s="762"/>
      <c r="M55" s="760"/>
      <c r="N55" s="761"/>
      <c r="O55" s="762"/>
    </row>
    <row r="56" spans="3:15" ht="15">
      <c r="C56" s="424" t="s">
        <v>687</v>
      </c>
      <c r="D56" s="401">
        <v>31</v>
      </c>
      <c r="E56" s="396">
        <v>2595333</v>
      </c>
      <c r="F56" s="397">
        <v>76109</v>
      </c>
      <c r="G56" s="425">
        <v>30</v>
      </c>
      <c r="H56" s="399">
        <v>2415153</v>
      </c>
      <c r="I56" s="400">
        <v>73186</v>
      </c>
      <c r="J56" s="425"/>
      <c r="K56" s="399"/>
      <c r="L56" s="400"/>
      <c r="M56" s="395">
        <v>1</v>
      </c>
      <c r="N56" s="396">
        <v>180179</v>
      </c>
      <c r="O56" s="396">
        <v>180179</v>
      </c>
    </row>
    <row r="57" spans="3:15" ht="15">
      <c r="C57" s="426" t="s">
        <v>688</v>
      </c>
      <c r="D57" s="401">
        <v>31</v>
      </c>
      <c r="E57" s="396">
        <v>2595333</v>
      </c>
      <c r="F57" s="397">
        <v>76109</v>
      </c>
      <c r="G57" s="425">
        <v>30</v>
      </c>
      <c r="H57" s="399">
        <v>2415153</v>
      </c>
      <c r="I57" s="400">
        <v>73186</v>
      </c>
      <c r="J57" s="427"/>
      <c r="K57" s="405"/>
      <c r="L57" s="406"/>
      <c r="M57" s="395">
        <v>1</v>
      </c>
      <c r="N57" s="396">
        <v>180179</v>
      </c>
      <c r="O57" s="396">
        <v>180179</v>
      </c>
    </row>
    <row r="58" spans="3:15" ht="15">
      <c r="C58" s="426" t="s">
        <v>689</v>
      </c>
      <c r="D58" s="401">
        <v>31</v>
      </c>
      <c r="E58" s="396">
        <v>2595333</v>
      </c>
      <c r="F58" s="397">
        <v>76109</v>
      </c>
      <c r="G58" s="425">
        <v>30</v>
      </c>
      <c r="H58" s="399">
        <v>2415153</v>
      </c>
      <c r="I58" s="400">
        <v>73186</v>
      </c>
      <c r="J58" s="427"/>
      <c r="K58" s="405"/>
      <c r="L58" s="406"/>
      <c r="M58" s="395">
        <v>1</v>
      </c>
      <c r="N58" s="396">
        <v>180179</v>
      </c>
      <c r="O58" s="396">
        <v>180179</v>
      </c>
    </row>
    <row r="59" spans="3:15" ht="15">
      <c r="C59" s="426" t="s">
        <v>690</v>
      </c>
      <c r="D59" s="401">
        <v>31</v>
      </c>
      <c r="E59" s="396">
        <v>2595333</v>
      </c>
      <c r="F59" s="397">
        <v>76109</v>
      </c>
      <c r="G59" s="425">
        <v>30</v>
      </c>
      <c r="H59" s="399">
        <v>2415153</v>
      </c>
      <c r="I59" s="400">
        <v>73186</v>
      </c>
      <c r="J59" s="427"/>
      <c r="K59" s="405"/>
      <c r="L59" s="406"/>
      <c r="M59" s="395">
        <v>1</v>
      </c>
      <c r="N59" s="396">
        <v>180179</v>
      </c>
      <c r="O59" s="396">
        <v>180179</v>
      </c>
    </row>
    <row r="60" spans="3:15" ht="15">
      <c r="C60" s="426" t="s">
        <v>691</v>
      </c>
      <c r="D60" s="401">
        <v>31</v>
      </c>
      <c r="E60" s="396">
        <v>2595333</v>
      </c>
      <c r="F60" s="397">
        <v>76109</v>
      </c>
      <c r="G60" s="425">
        <v>30</v>
      </c>
      <c r="H60" s="399">
        <v>2415153</v>
      </c>
      <c r="I60" s="400">
        <v>73186</v>
      </c>
      <c r="J60" s="427"/>
      <c r="K60" s="405"/>
      <c r="L60" s="406"/>
      <c r="M60" s="395">
        <v>1</v>
      </c>
      <c r="N60" s="396">
        <v>180179</v>
      </c>
      <c r="O60" s="396">
        <v>180179</v>
      </c>
    </row>
    <row r="61" spans="3:15" ht="15">
      <c r="C61" s="426" t="s">
        <v>692</v>
      </c>
      <c r="D61" s="401">
        <v>31</v>
      </c>
      <c r="E61" s="396">
        <v>2595333</v>
      </c>
      <c r="F61" s="397">
        <v>76109</v>
      </c>
      <c r="G61" s="425">
        <v>30</v>
      </c>
      <c r="H61" s="399">
        <v>2415153</v>
      </c>
      <c r="I61" s="400">
        <v>73186</v>
      </c>
      <c r="J61" s="427"/>
      <c r="K61" s="405"/>
      <c r="L61" s="406"/>
      <c r="M61" s="395">
        <v>1</v>
      </c>
      <c r="N61" s="396">
        <v>180179</v>
      </c>
      <c r="O61" s="396">
        <v>180179</v>
      </c>
    </row>
    <row r="62" spans="3:15" ht="15">
      <c r="C62" s="426" t="s">
        <v>693</v>
      </c>
      <c r="D62" s="401">
        <v>31</v>
      </c>
      <c r="E62" s="396">
        <v>2595333</v>
      </c>
      <c r="F62" s="397">
        <v>76109</v>
      </c>
      <c r="G62" s="425">
        <v>30</v>
      </c>
      <c r="H62" s="399">
        <v>2415153</v>
      </c>
      <c r="I62" s="400">
        <v>73186</v>
      </c>
      <c r="J62" s="427"/>
      <c r="K62" s="405"/>
      <c r="L62" s="406"/>
      <c r="M62" s="395">
        <v>1</v>
      </c>
      <c r="N62" s="396">
        <v>180179</v>
      </c>
      <c r="O62" s="396">
        <v>180179</v>
      </c>
    </row>
    <row r="63" spans="3:15" ht="15">
      <c r="C63" s="426" t="s">
        <v>694</v>
      </c>
      <c r="D63" s="401">
        <v>31</v>
      </c>
      <c r="E63" s="396">
        <v>2595333</v>
      </c>
      <c r="F63" s="397">
        <v>76109</v>
      </c>
      <c r="G63" s="425">
        <v>30</v>
      </c>
      <c r="H63" s="399">
        <v>2415153</v>
      </c>
      <c r="I63" s="400">
        <v>73186</v>
      </c>
      <c r="J63" s="427"/>
      <c r="K63" s="405"/>
      <c r="L63" s="406"/>
      <c r="M63" s="395">
        <v>1</v>
      </c>
      <c r="N63" s="396">
        <v>180179</v>
      </c>
      <c r="O63" s="396">
        <v>180179</v>
      </c>
    </row>
    <row r="64" spans="3:15" ht="15">
      <c r="C64" s="426" t="s">
        <v>695</v>
      </c>
      <c r="D64" s="401">
        <v>31</v>
      </c>
      <c r="E64" s="396">
        <v>2595333</v>
      </c>
      <c r="F64" s="397">
        <v>76109</v>
      </c>
      <c r="G64" s="425">
        <v>30</v>
      </c>
      <c r="H64" s="399">
        <v>2415153</v>
      </c>
      <c r="I64" s="400">
        <v>73186</v>
      </c>
      <c r="J64" s="427"/>
      <c r="K64" s="405"/>
      <c r="L64" s="406"/>
      <c r="M64" s="395">
        <v>1</v>
      </c>
      <c r="N64" s="396">
        <v>180179</v>
      </c>
      <c r="O64" s="396">
        <v>180179</v>
      </c>
    </row>
    <row r="65" spans="3:15" ht="15">
      <c r="C65" s="426" t="s">
        <v>696</v>
      </c>
      <c r="D65" s="401">
        <v>31</v>
      </c>
      <c r="E65" s="396">
        <v>2595333</v>
      </c>
      <c r="F65" s="397">
        <v>76109</v>
      </c>
      <c r="G65" s="425">
        <v>30</v>
      </c>
      <c r="H65" s="399">
        <v>2415153</v>
      </c>
      <c r="I65" s="400">
        <v>73186</v>
      </c>
      <c r="J65" s="427"/>
      <c r="K65" s="405"/>
      <c r="L65" s="406"/>
      <c r="M65" s="395">
        <v>1</v>
      </c>
      <c r="N65" s="396">
        <v>180179</v>
      </c>
      <c r="O65" s="396">
        <v>180179</v>
      </c>
    </row>
    <row r="66" spans="3:15" ht="15">
      <c r="C66" s="426" t="s">
        <v>697</v>
      </c>
      <c r="D66" s="401">
        <v>31</v>
      </c>
      <c r="E66" s="396">
        <v>2595333</v>
      </c>
      <c r="F66" s="397">
        <v>76109</v>
      </c>
      <c r="G66" s="425">
        <v>30</v>
      </c>
      <c r="H66" s="399">
        <v>2415153</v>
      </c>
      <c r="I66" s="400">
        <v>73186</v>
      </c>
      <c r="J66" s="427"/>
      <c r="K66" s="405"/>
      <c r="L66" s="406"/>
      <c r="M66" s="395">
        <v>1</v>
      </c>
      <c r="N66" s="396">
        <v>180179</v>
      </c>
      <c r="O66" s="396">
        <v>180179</v>
      </c>
    </row>
    <row r="67" spans="3:15" ht="15">
      <c r="C67" s="426" t="s">
        <v>698</v>
      </c>
      <c r="D67" s="401">
        <v>31</v>
      </c>
      <c r="E67" s="396">
        <v>2595333</v>
      </c>
      <c r="F67" s="397">
        <v>76109</v>
      </c>
      <c r="G67" s="425">
        <v>30</v>
      </c>
      <c r="H67" s="399">
        <v>2415153</v>
      </c>
      <c r="I67" s="400">
        <v>73186</v>
      </c>
      <c r="J67" s="427"/>
      <c r="K67" s="405"/>
      <c r="L67" s="406"/>
      <c r="M67" s="395">
        <v>1</v>
      </c>
      <c r="N67" s="396">
        <v>180179</v>
      </c>
      <c r="O67" s="396">
        <v>180179</v>
      </c>
    </row>
    <row r="68" spans="3:15" ht="12.75">
      <c r="C68" s="428" t="s">
        <v>551</v>
      </c>
      <c r="D68" s="407">
        <f>SUM(D56:D67)</f>
        <v>372</v>
      </c>
      <c r="E68" s="407">
        <f aca="true" t="shared" si="4" ref="E68:O68">SUM(E56:E67)</f>
        <v>31143996</v>
      </c>
      <c r="F68" s="407">
        <f t="shared" si="4"/>
        <v>913308</v>
      </c>
      <c r="G68" s="407">
        <f t="shared" si="4"/>
        <v>360</v>
      </c>
      <c r="H68" s="407">
        <f t="shared" si="4"/>
        <v>28981836</v>
      </c>
      <c r="I68" s="407">
        <f t="shared" si="4"/>
        <v>878232</v>
      </c>
      <c r="J68" s="407">
        <f t="shared" si="4"/>
        <v>0</v>
      </c>
      <c r="K68" s="407">
        <f t="shared" si="4"/>
        <v>0</v>
      </c>
      <c r="L68" s="407">
        <f t="shared" si="4"/>
        <v>0</v>
      </c>
      <c r="M68" s="407">
        <f t="shared" si="4"/>
        <v>12</v>
      </c>
      <c r="N68" s="407">
        <f t="shared" si="4"/>
        <v>2162148</v>
      </c>
      <c r="O68" s="407">
        <f t="shared" si="4"/>
        <v>2162148</v>
      </c>
    </row>
    <row r="69" spans="3:15" ht="12.75">
      <c r="C69" s="429" t="s">
        <v>699</v>
      </c>
      <c r="D69" s="423">
        <f>D68/12</f>
        <v>31</v>
      </c>
      <c r="E69" s="423">
        <f aca="true" t="shared" si="5" ref="E69:O69">E68/12</f>
        <v>2595333</v>
      </c>
      <c r="F69" s="423">
        <f t="shared" si="5"/>
        <v>76109</v>
      </c>
      <c r="G69" s="423">
        <f t="shared" si="5"/>
        <v>30</v>
      </c>
      <c r="H69" s="423">
        <f t="shared" si="5"/>
        <v>2415153</v>
      </c>
      <c r="I69" s="423">
        <f t="shared" si="5"/>
        <v>73186</v>
      </c>
      <c r="J69" s="423">
        <f t="shared" si="5"/>
        <v>0</v>
      </c>
      <c r="K69" s="423">
        <f t="shared" si="5"/>
        <v>0</v>
      </c>
      <c r="L69" s="423">
        <f t="shared" si="5"/>
        <v>0</v>
      </c>
      <c r="M69" s="423">
        <f t="shared" si="5"/>
        <v>1</v>
      </c>
      <c r="N69" s="423">
        <f t="shared" si="5"/>
        <v>180179</v>
      </c>
      <c r="O69" s="423">
        <f t="shared" si="5"/>
        <v>180179</v>
      </c>
    </row>
    <row r="70" spans="3:15" ht="15" customHeight="1">
      <c r="C70" s="764" t="s">
        <v>847</v>
      </c>
      <c r="D70" s="764"/>
      <c r="E70" s="764"/>
      <c r="F70" s="764"/>
      <c r="G70" s="764"/>
      <c r="H70" s="764"/>
      <c r="I70" s="764"/>
      <c r="J70" s="764"/>
      <c r="K70" s="764"/>
      <c r="L70" s="764"/>
      <c r="M70" s="764"/>
      <c r="N70" s="764"/>
      <c r="O70" s="100"/>
    </row>
    <row r="71" spans="3:15" ht="12.75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</sheetData>
  <sheetProtection selectLockedCells="1" selectUnlockedCells="1"/>
  <mergeCells count="57"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1:O51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M31:M32"/>
    <mergeCell ref="N31:N32"/>
    <mergeCell ref="O31:O32"/>
    <mergeCell ref="C47:N47"/>
    <mergeCell ref="E31:E32"/>
    <mergeCell ref="F31:F32"/>
    <mergeCell ref="G31:G32"/>
    <mergeCell ref="H31:H32"/>
    <mergeCell ref="N7:N8"/>
    <mergeCell ref="O7:O8"/>
    <mergeCell ref="C23:N23"/>
    <mergeCell ref="C28:O28"/>
    <mergeCell ref="C30:C32"/>
    <mergeCell ref="D30:F30"/>
    <mergeCell ref="G30:I30"/>
    <mergeCell ref="J30:L30"/>
    <mergeCell ref="K31:K32"/>
    <mergeCell ref="L31:L32"/>
    <mergeCell ref="M30:O30"/>
    <mergeCell ref="D31:D32"/>
    <mergeCell ref="H7:H8"/>
    <mergeCell ref="I7:I8"/>
    <mergeCell ref="J7:J8"/>
    <mergeCell ref="K7:K8"/>
    <mergeCell ref="L7:L8"/>
    <mergeCell ref="M7:M8"/>
    <mergeCell ref="I31:I32"/>
    <mergeCell ref="J31:J32"/>
    <mergeCell ref="C4:O4"/>
    <mergeCell ref="C6:C8"/>
    <mergeCell ref="D6:F6"/>
    <mergeCell ref="G6:I6"/>
    <mergeCell ref="J6:L6"/>
    <mergeCell ref="M6:O6"/>
    <mergeCell ref="D7:D8"/>
    <mergeCell ref="E7:E8"/>
    <mergeCell ref="F7:F8"/>
    <mergeCell ref="G7:G8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showGridLines="0" zoomScale="115" zoomScaleNormal="115" zoomScalePageLayoutView="0" workbookViewId="0" topLeftCell="A1">
      <selection activeCell="F22" sqref="F22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430" t="s">
        <v>702</v>
      </c>
    </row>
    <row r="3" spans="1:7" ht="18" customHeight="1">
      <c r="A3" s="765" t="s">
        <v>703</v>
      </c>
      <c r="B3" s="765"/>
      <c r="C3" s="765"/>
      <c r="D3" s="765"/>
      <c r="E3" s="765"/>
      <c r="F3" s="765"/>
      <c r="G3" s="120"/>
    </row>
    <row r="4" spans="1:6" ht="18" customHeight="1">
      <c r="A4" s="431"/>
      <c r="B4" s="432"/>
      <c r="C4" s="432"/>
      <c r="D4" s="432"/>
      <c r="E4" s="432"/>
      <c r="F4" s="430" t="s">
        <v>542</v>
      </c>
    </row>
    <row r="5" spans="1:6" ht="19.5" customHeight="1">
      <c r="A5" s="766"/>
      <c r="B5" s="766"/>
      <c r="C5" s="767" t="s">
        <v>840</v>
      </c>
      <c r="D5" s="767"/>
      <c r="E5" s="767" t="s">
        <v>841</v>
      </c>
      <c r="F5" s="767"/>
    </row>
    <row r="6" spans="1:6" ht="19.5" customHeight="1">
      <c r="A6" s="766"/>
      <c r="B6" s="766"/>
      <c r="C6" s="433" t="s">
        <v>704</v>
      </c>
      <c r="D6" s="434" t="s">
        <v>705</v>
      </c>
      <c r="E6" s="433" t="s">
        <v>704</v>
      </c>
      <c r="F6" s="434" t="s">
        <v>705</v>
      </c>
    </row>
    <row r="7" spans="1:6" ht="19.5" customHeight="1">
      <c r="A7" s="768" t="s">
        <v>706</v>
      </c>
      <c r="B7" s="435" t="s">
        <v>707</v>
      </c>
      <c r="C7" s="597">
        <v>627282</v>
      </c>
      <c r="D7" s="599">
        <v>460341</v>
      </c>
      <c r="E7" s="597">
        <v>690010</v>
      </c>
      <c r="F7" s="599">
        <v>506375</v>
      </c>
    </row>
    <row r="8" spans="1:6" ht="19.5" customHeight="1">
      <c r="A8" s="768"/>
      <c r="B8" s="436" t="s">
        <v>708</v>
      </c>
      <c r="C8" s="598">
        <v>1325325</v>
      </c>
      <c r="D8" s="600">
        <v>949670</v>
      </c>
      <c r="E8" s="598">
        <v>1457857</v>
      </c>
      <c r="F8" s="600">
        <v>1044637</v>
      </c>
    </row>
    <row r="9" spans="1:6" ht="19.5" customHeight="1">
      <c r="A9" s="769" t="s">
        <v>709</v>
      </c>
      <c r="B9" s="437" t="s">
        <v>707</v>
      </c>
      <c r="C9" s="597">
        <v>1658749</v>
      </c>
      <c r="D9" s="599">
        <v>1183400</v>
      </c>
      <c r="E9" s="597">
        <v>1824624</v>
      </c>
      <c r="F9" s="599">
        <v>1301740</v>
      </c>
    </row>
    <row r="10" spans="1:6" ht="19.5" customHeight="1">
      <c r="A10" s="769"/>
      <c r="B10" s="436" t="s">
        <v>708</v>
      </c>
      <c r="C10" s="598">
        <v>1658749</v>
      </c>
      <c r="D10" s="600">
        <v>1183400</v>
      </c>
      <c r="E10" s="597">
        <v>1824624</v>
      </c>
      <c r="F10" s="599">
        <v>1301740</v>
      </c>
    </row>
  </sheetData>
  <sheetProtection selectLockedCells="1" selectUnlockedCells="1"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B2:M46"/>
  <sheetViews>
    <sheetView showGridLines="0" zoomScalePageLayoutView="0" workbookViewId="0" topLeftCell="A22">
      <selection activeCell="C27" sqref="C27:F27"/>
    </sheetView>
  </sheetViews>
  <sheetFormatPr defaultColWidth="9.140625" defaultRowHeight="12.75"/>
  <cols>
    <col min="3" max="13" width="12.7109375" style="0" customWidth="1"/>
  </cols>
  <sheetData>
    <row r="2" ht="15.75">
      <c r="L2" s="79" t="s">
        <v>710</v>
      </c>
    </row>
    <row r="3" spans="2:12" s="128" customFormat="1" ht="20.25" customHeight="1">
      <c r="B3" s="770" t="s">
        <v>711</v>
      </c>
      <c r="C3" s="770"/>
      <c r="D3" s="770"/>
      <c r="E3" s="770"/>
      <c r="F3" s="770"/>
      <c r="G3" s="770"/>
      <c r="H3" s="770"/>
      <c r="I3" s="770"/>
      <c r="J3" s="770"/>
      <c r="K3" s="438"/>
      <c r="L3" s="438"/>
    </row>
    <row r="4" spans="2:13" s="128" customFormat="1" ht="15">
      <c r="B4" s="100"/>
      <c r="C4" s="439"/>
      <c r="D4" s="439"/>
      <c r="E4" s="439"/>
      <c r="F4" s="439"/>
      <c r="G4" s="100"/>
      <c r="H4" s="100"/>
      <c r="I4" s="100"/>
      <c r="J4" s="101" t="s">
        <v>542</v>
      </c>
      <c r="K4" s="100"/>
      <c r="L4" s="101"/>
      <c r="M4" s="440"/>
    </row>
    <row r="5" spans="2:13" s="128" customFormat="1" ht="30" customHeight="1">
      <c r="B5" s="771" t="s">
        <v>712</v>
      </c>
      <c r="C5" s="758" t="s">
        <v>848</v>
      </c>
      <c r="D5" s="758"/>
      <c r="E5" s="758"/>
      <c r="F5" s="758"/>
      <c r="G5" s="772" t="s">
        <v>849</v>
      </c>
      <c r="H5" s="772"/>
      <c r="I5" s="772"/>
      <c r="J5" s="772"/>
      <c r="K5" s="442"/>
      <c r="L5" s="442"/>
      <c r="M5" s="440"/>
    </row>
    <row r="6" spans="2:13" s="128" customFormat="1" ht="24">
      <c r="B6" s="771"/>
      <c r="C6" s="391" t="s">
        <v>714</v>
      </c>
      <c r="D6" s="392" t="s">
        <v>715</v>
      </c>
      <c r="E6" s="392" t="s">
        <v>716</v>
      </c>
      <c r="F6" s="393" t="s">
        <v>717</v>
      </c>
      <c r="G6" s="391" t="s">
        <v>714</v>
      </c>
      <c r="H6" s="392" t="s">
        <v>715</v>
      </c>
      <c r="I6" s="392" t="s">
        <v>716</v>
      </c>
      <c r="J6" s="393" t="s">
        <v>717</v>
      </c>
      <c r="K6" s="443"/>
      <c r="L6" s="443"/>
      <c r="M6" s="440"/>
    </row>
    <row r="7" spans="2:13" s="128" customFormat="1" ht="15">
      <c r="B7" s="441"/>
      <c r="C7" s="444" t="s">
        <v>718</v>
      </c>
      <c r="D7" s="445">
        <v>1</v>
      </c>
      <c r="E7" s="445">
        <v>2</v>
      </c>
      <c r="F7" s="446">
        <v>3</v>
      </c>
      <c r="G7" s="444" t="s">
        <v>718</v>
      </c>
      <c r="H7" s="445">
        <v>1</v>
      </c>
      <c r="I7" s="445">
        <v>2</v>
      </c>
      <c r="J7" s="446">
        <v>3</v>
      </c>
      <c r="K7" s="443"/>
      <c r="L7" s="443"/>
      <c r="M7" s="440"/>
    </row>
    <row r="8" spans="2:13" s="128" customFormat="1" ht="15">
      <c r="B8" s="447" t="s">
        <v>687</v>
      </c>
      <c r="C8" s="603">
        <f>D8+(E8*F8)</f>
        <v>8259</v>
      </c>
      <c r="D8" s="396">
        <v>2753</v>
      </c>
      <c r="E8" s="399">
        <v>2753</v>
      </c>
      <c r="F8" s="400">
        <v>2</v>
      </c>
      <c r="G8" s="395">
        <f aca="true" t="shared" si="0" ref="G8:G19">H8+(I8*J8)</f>
        <v>15000</v>
      </c>
      <c r="H8" s="396">
        <v>5000</v>
      </c>
      <c r="I8" s="396">
        <v>5000</v>
      </c>
      <c r="J8" s="400">
        <v>2</v>
      </c>
      <c r="K8" s="449"/>
      <c r="L8" s="449"/>
      <c r="M8" s="440"/>
    </row>
    <row r="9" spans="2:13" s="128" customFormat="1" ht="15">
      <c r="B9" s="450" t="s">
        <v>688</v>
      </c>
      <c r="C9" s="603">
        <f aca="true" t="shared" si="1" ref="C9:C19">D9+(E9*F9)</f>
        <v>0</v>
      </c>
      <c r="D9" s="403"/>
      <c r="E9" s="405"/>
      <c r="F9" s="406"/>
      <c r="G9" s="395">
        <f t="shared" si="0"/>
        <v>15000</v>
      </c>
      <c r="H9" s="396">
        <v>5000</v>
      </c>
      <c r="I9" s="396">
        <v>5000</v>
      </c>
      <c r="J9" s="400">
        <v>2</v>
      </c>
      <c r="K9" s="449"/>
      <c r="L9" s="449"/>
      <c r="M9" s="440"/>
    </row>
    <row r="10" spans="2:13" s="128" customFormat="1" ht="15">
      <c r="B10" s="450" t="s">
        <v>689</v>
      </c>
      <c r="C10" s="603">
        <f t="shared" si="1"/>
        <v>0</v>
      </c>
      <c r="D10" s="403"/>
      <c r="E10" s="405"/>
      <c r="F10" s="406"/>
      <c r="G10" s="395">
        <f t="shared" si="0"/>
        <v>15000</v>
      </c>
      <c r="H10" s="396">
        <v>5000</v>
      </c>
      <c r="I10" s="396">
        <v>5000</v>
      </c>
      <c r="J10" s="400">
        <v>2</v>
      </c>
      <c r="K10" s="449"/>
      <c r="L10" s="449"/>
      <c r="M10" s="440"/>
    </row>
    <row r="11" spans="2:13" s="128" customFormat="1" ht="15">
      <c r="B11" s="450" t="s">
        <v>690</v>
      </c>
      <c r="C11" s="603">
        <f t="shared" si="1"/>
        <v>8721</v>
      </c>
      <c r="D11" s="403">
        <v>2907</v>
      </c>
      <c r="E11" s="405">
        <v>2907</v>
      </c>
      <c r="F11" s="406">
        <v>2</v>
      </c>
      <c r="G11" s="395">
        <f t="shared" si="0"/>
        <v>15000</v>
      </c>
      <c r="H11" s="396">
        <v>5000</v>
      </c>
      <c r="I11" s="396">
        <v>5000</v>
      </c>
      <c r="J11" s="400">
        <v>2</v>
      </c>
      <c r="K11" s="449"/>
      <c r="L11" s="449"/>
      <c r="M11" s="440"/>
    </row>
    <row r="12" spans="2:13" s="128" customFormat="1" ht="15">
      <c r="B12" s="450" t="s">
        <v>691</v>
      </c>
      <c r="C12" s="603">
        <f t="shared" si="1"/>
        <v>5968</v>
      </c>
      <c r="D12" s="403">
        <v>2984</v>
      </c>
      <c r="E12" s="405">
        <v>2984</v>
      </c>
      <c r="F12" s="406">
        <v>1</v>
      </c>
      <c r="G12" s="395">
        <f t="shared" si="0"/>
        <v>15000</v>
      </c>
      <c r="H12" s="396">
        <v>5000</v>
      </c>
      <c r="I12" s="396">
        <v>5000</v>
      </c>
      <c r="J12" s="400">
        <v>2</v>
      </c>
      <c r="K12" s="449"/>
      <c r="L12" s="449"/>
      <c r="M12" s="440"/>
    </row>
    <row r="13" spans="2:13" s="128" customFormat="1" ht="15">
      <c r="B13" s="450" t="s">
        <v>692</v>
      </c>
      <c r="C13" s="603">
        <f t="shared" si="1"/>
        <v>8841</v>
      </c>
      <c r="D13" s="403">
        <v>2947</v>
      </c>
      <c r="E13" s="405">
        <v>2947</v>
      </c>
      <c r="F13" s="406">
        <v>2</v>
      </c>
      <c r="G13" s="395">
        <f t="shared" si="0"/>
        <v>15000</v>
      </c>
      <c r="H13" s="396">
        <v>5000</v>
      </c>
      <c r="I13" s="396">
        <v>5000</v>
      </c>
      <c r="J13" s="400">
        <v>2</v>
      </c>
      <c r="K13" s="449"/>
      <c r="L13" s="449"/>
      <c r="M13" s="440"/>
    </row>
    <row r="14" spans="2:13" s="128" customFormat="1" ht="15">
      <c r="B14" s="450" t="s">
        <v>693</v>
      </c>
      <c r="C14" s="603">
        <f t="shared" si="1"/>
        <v>8835</v>
      </c>
      <c r="D14" s="601">
        <v>2945</v>
      </c>
      <c r="E14" s="405">
        <v>2945</v>
      </c>
      <c r="F14" s="406">
        <v>2</v>
      </c>
      <c r="G14" s="395">
        <f t="shared" si="0"/>
        <v>15000</v>
      </c>
      <c r="H14" s="396">
        <v>5000</v>
      </c>
      <c r="I14" s="396">
        <v>5000</v>
      </c>
      <c r="J14" s="400">
        <v>2</v>
      </c>
      <c r="K14" s="449"/>
      <c r="L14" s="449"/>
      <c r="M14" s="440"/>
    </row>
    <row r="15" spans="2:13" s="128" customFormat="1" ht="15">
      <c r="B15" s="450" t="s">
        <v>694</v>
      </c>
      <c r="C15" s="603">
        <f t="shared" si="1"/>
        <v>8961</v>
      </c>
      <c r="D15" s="403">
        <v>2987</v>
      </c>
      <c r="E15" s="405">
        <v>2987</v>
      </c>
      <c r="F15" s="406">
        <v>2</v>
      </c>
      <c r="G15" s="395">
        <f t="shared" si="0"/>
        <v>15000</v>
      </c>
      <c r="H15" s="396">
        <v>5000</v>
      </c>
      <c r="I15" s="396">
        <v>5000</v>
      </c>
      <c r="J15" s="400">
        <v>2</v>
      </c>
      <c r="K15" s="449"/>
      <c r="L15" s="449"/>
      <c r="M15" s="440"/>
    </row>
    <row r="16" spans="2:13" s="128" customFormat="1" ht="15">
      <c r="B16" s="450" t="s">
        <v>695</v>
      </c>
      <c r="C16" s="603">
        <f t="shared" si="1"/>
        <v>0</v>
      </c>
      <c r="D16" s="403"/>
      <c r="E16" s="405"/>
      <c r="F16" s="406"/>
      <c r="G16" s="395">
        <f t="shared" si="0"/>
        <v>15000</v>
      </c>
      <c r="H16" s="396">
        <v>5000</v>
      </c>
      <c r="I16" s="396">
        <v>5000</v>
      </c>
      <c r="J16" s="400">
        <v>2</v>
      </c>
      <c r="K16" s="449"/>
      <c r="L16" s="449"/>
      <c r="M16" s="440"/>
    </row>
    <row r="17" spans="2:13" s="128" customFormat="1" ht="15">
      <c r="B17" s="450" t="s">
        <v>696</v>
      </c>
      <c r="C17" s="603">
        <f t="shared" si="1"/>
        <v>0</v>
      </c>
      <c r="D17" s="403"/>
      <c r="E17" s="405"/>
      <c r="F17" s="406"/>
      <c r="G17" s="395">
        <f t="shared" si="0"/>
        <v>15000</v>
      </c>
      <c r="H17" s="396">
        <v>5000</v>
      </c>
      <c r="I17" s="396">
        <v>5000</v>
      </c>
      <c r="J17" s="400">
        <v>2</v>
      </c>
      <c r="K17" s="449"/>
      <c r="L17" s="449"/>
      <c r="M17" s="440"/>
    </row>
    <row r="18" spans="2:13" s="128" customFormat="1" ht="15">
      <c r="B18" s="450" t="s">
        <v>697</v>
      </c>
      <c r="C18" s="603">
        <f t="shared" si="1"/>
        <v>17556</v>
      </c>
      <c r="D18" s="403">
        <v>5852</v>
      </c>
      <c r="E18" s="405">
        <v>5852</v>
      </c>
      <c r="F18" s="406">
        <v>2</v>
      </c>
      <c r="G18" s="395">
        <f t="shared" si="0"/>
        <v>15000</v>
      </c>
      <c r="H18" s="396">
        <v>5000</v>
      </c>
      <c r="I18" s="396">
        <v>5000</v>
      </c>
      <c r="J18" s="400">
        <v>2</v>
      </c>
      <c r="K18" s="449"/>
      <c r="L18" s="449"/>
      <c r="M18" s="440"/>
    </row>
    <row r="19" spans="2:13" s="128" customFormat="1" ht="15">
      <c r="B19" s="451" t="s">
        <v>698</v>
      </c>
      <c r="C19" s="603">
        <f t="shared" si="1"/>
        <v>8778</v>
      </c>
      <c r="D19" s="452">
        <v>2926</v>
      </c>
      <c r="E19" s="410">
        <v>2926</v>
      </c>
      <c r="F19" s="411">
        <v>2</v>
      </c>
      <c r="G19" s="395">
        <f t="shared" si="0"/>
        <v>15000</v>
      </c>
      <c r="H19" s="396">
        <v>5000</v>
      </c>
      <c r="I19" s="396">
        <v>5000</v>
      </c>
      <c r="J19" s="400">
        <v>2</v>
      </c>
      <c r="K19" s="449"/>
      <c r="L19" s="449"/>
      <c r="M19" s="440"/>
    </row>
    <row r="20" spans="2:13" s="128" customFormat="1" ht="15">
      <c r="B20" s="453" t="s">
        <v>551</v>
      </c>
      <c r="C20" s="602">
        <f aca="true" t="shared" si="2" ref="C20:J20">SUM(C8:C19)</f>
        <v>75919</v>
      </c>
      <c r="D20" s="602">
        <f t="shared" si="2"/>
        <v>26301</v>
      </c>
      <c r="E20" s="602">
        <f t="shared" si="2"/>
        <v>26301</v>
      </c>
      <c r="F20" s="602">
        <f t="shared" si="2"/>
        <v>15</v>
      </c>
      <c r="G20" s="604">
        <f>SUM(G8:G19)</f>
        <v>180000</v>
      </c>
      <c r="H20" s="604">
        <f t="shared" si="2"/>
        <v>60000</v>
      </c>
      <c r="I20" s="604">
        <f t="shared" si="2"/>
        <v>60000</v>
      </c>
      <c r="J20" s="604">
        <f t="shared" si="2"/>
        <v>24</v>
      </c>
      <c r="K20" s="449"/>
      <c r="L20" s="449"/>
      <c r="M20" s="440"/>
    </row>
    <row r="21" spans="2:13" s="128" customFormat="1" ht="15">
      <c r="B21" s="455" t="s">
        <v>699</v>
      </c>
      <c r="C21" s="456">
        <f aca="true" t="shared" si="3" ref="C21:J21">C20/12</f>
        <v>6326.583333333333</v>
      </c>
      <c r="D21" s="456">
        <f t="shared" si="3"/>
        <v>2191.75</v>
      </c>
      <c r="E21" s="456">
        <f t="shared" si="3"/>
        <v>2191.75</v>
      </c>
      <c r="F21" s="456">
        <f t="shared" si="3"/>
        <v>1.25</v>
      </c>
      <c r="G21" s="456">
        <f t="shared" si="3"/>
        <v>15000</v>
      </c>
      <c r="H21" s="456">
        <f t="shared" si="3"/>
        <v>5000</v>
      </c>
      <c r="I21" s="456">
        <f t="shared" si="3"/>
        <v>5000</v>
      </c>
      <c r="J21" s="456">
        <f t="shared" si="3"/>
        <v>2</v>
      </c>
      <c r="K21" s="449"/>
      <c r="L21" s="449"/>
      <c r="M21" s="440"/>
    </row>
    <row r="22" spans="2:12" s="128" customFormat="1" ht="12.7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 s="128" customFormat="1" ht="12.7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 s="128" customFormat="1" ht="12.7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 s="128" customFormat="1" ht="20.25" customHeight="1">
      <c r="B25" s="770" t="s">
        <v>719</v>
      </c>
      <c r="C25" s="770"/>
      <c r="D25" s="770"/>
      <c r="E25" s="770"/>
      <c r="F25" s="770"/>
      <c r="G25" s="770"/>
      <c r="H25" s="770"/>
      <c r="I25" s="770"/>
      <c r="J25" s="770"/>
      <c r="K25" s="458"/>
      <c r="L25" s="458"/>
    </row>
    <row r="26" spans="2:12" s="128" customFormat="1" ht="15">
      <c r="B26" s="459"/>
      <c r="C26" s="460"/>
      <c r="D26" s="460"/>
      <c r="E26" s="460"/>
      <c r="F26" s="460"/>
      <c r="G26" s="459"/>
      <c r="H26" s="449"/>
      <c r="I26" s="449"/>
      <c r="J26" s="449" t="s">
        <v>542</v>
      </c>
      <c r="K26" s="100"/>
      <c r="L26" s="101"/>
    </row>
    <row r="27" spans="2:10" s="128" customFormat="1" ht="30" customHeight="1">
      <c r="B27" s="773" t="s">
        <v>712</v>
      </c>
      <c r="C27" s="774" t="s">
        <v>848</v>
      </c>
      <c r="D27" s="774"/>
      <c r="E27" s="774"/>
      <c r="F27" s="774"/>
      <c r="G27" s="758" t="s">
        <v>713</v>
      </c>
      <c r="H27" s="758"/>
      <c r="I27" s="758"/>
      <c r="J27" s="758"/>
    </row>
    <row r="28" spans="2:10" s="128" customFormat="1" ht="30" customHeight="1">
      <c r="B28" s="773"/>
      <c r="C28" s="392" t="s">
        <v>714</v>
      </c>
      <c r="D28" s="392" t="s">
        <v>715</v>
      </c>
      <c r="E28" s="392" t="s">
        <v>716</v>
      </c>
      <c r="F28" s="393" t="s">
        <v>717</v>
      </c>
      <c r="G28" s="391" t="s">
        <v>714</v>
      </c>
      <c r="H28" s="392" t="s">
        <v>715</v>
      </c>
      <c r="I28" s="392" t="s">
        <v>716</v>
      </c>
      <c r="J28" s="393" t="s">
        <v>717</v>
      </c>
    </row>
    <row r="29" spans="2:10" s="128" customFormat="1" ht="15">
      <c r="B29" s="461"/>
      <c r="C29" s="445" t="s">
        <v>718</v>
      </c>
      <c r="D29" s="445">
        <v>1</v>
      </c>
      <c r="E29" s="445">
        <v>2</v>
      </c>
      <c r="F29" s="446">
        <v>3</v>
      </c>
      <c r="G29" s="444" t="s">
        <v>718</v>
      </c>
      <c r="H29" s="445">
        <v>1</v>
      </c>
      <c r="I29" s="445">
        <v>2</v>
      </c>
      <c r="J29" s="446">
        <v>3</v>
      </c>
    </row>
    <row r="30" spans="2:10" s="128" customFormat="1" ht="15">
      <c r="B30" s="462" t="s">
        <v>687</v>
      </c>
      <c r="C30" s="396">
        <f aca="true" t="shared" si="4" ref="C30:C41">D30+(E30*F30)</f>
        <v>12987</v>
      </c>
      <c r="D30" s="396">
        <v>4329</v>
      </c>
      <c r="E30" s="111">
        <v>4329</v>
      </c>
      <c r="F30" s="464">
        <v>2</v>
      </c>
      <c r="G30" s="395">
        <f aca="true" t="shared" si="5" ref="G30:G41">H30+(I30*J30)</f>
        <v>24450</v>
      </c>
      <c r="H30" s="396">
        <v>8150</v>
      </c>
      <c r="I30" s="399">
        <v>8150</v>
      </c>
      <c r="J30" s="400">
        <v>2</v>
      </c>
    </row>
    <row r="31" spans="2:10" s="128" customFormat="1" ht="15">
      <c r="B31" s="465" t="s">
        <v>688</v>
      </c>
      <c r="C31" s="396">
        <f t="shared" si="4"/>
        <v>0</v>
      </c>
      <c r="D31" s="403"/>
      <c r="E31" s="466"/>
      <c r="F31" s="466"/>
      <c r="G31" s="401">
        <f t="shared" si="5"/>
        <v>24450</v>
      </c>
      <c r="H31" s="396">
        <v>8150</v>
      </c>
      <c r="I31" s="399">
        <v>8150</v>
      </c>
      <c r="J31" s="400">
        <v>2</v>
      </c>
    </row>
    <row r="32" spans="2:10" s="128" customFormat="1" ht="15">
      <c r="B32" s="465" t="s">
        <v>689</v>
      </c>
      <c r="C32" s="396">
        <f t="shared" si="4"/>
        <v>0</v>
      </c>
      <c r="D32" s="403"/>
      <c r="E32" s="466"/>
      <c r="F32" s="466"/>
      <c r="G32" s="401">
        <f t="shared" si="5"/>
        <v>24450</v>
      </c>
      <c r="H32" s="396">
        <v>8150</v>
      </c>
      <c r="I32" s="399">
        <v>8150</v>
      </c>
      <c r="J32" s="400">
        <v>2</v>
      </c>
    </row>
    <row r="33" spans="2:10" s="128" customFormat="1" ht="15">
      <c r="B33" s="465" t="s">
        <v>690</v>
      </c>
      <c r="C33" s="396">
        <f t="shared" si="4"/>
        <v>13710</v>
      </c>
      <c r="D33" s="403">
        <v>4570</v>
      </c>
      <c r="E33" s="466">
        <v>4570</v>
      </c>
      <c r="F33" s="466">
        <v>2</v>
      </c>
      <c r="G33" s="401">
        <f t="shared" si="5"/>
        <v>24450</v>
      </c>
      <c r="H33" s="396">
        <v>8150</v>
      </c>
      <c r="I33" s="399">
        <v>8150</v>
      </c>
      <c r="J33" s="400">
        <v>2</v>
      </c>
    </row>
    <row r="34" spans="2:10" s="128" customFormat="1" ht="15">
      <c r="B34" s="465" t="s">
        <v>691</v>
      </c>
      <c r="C34" s="396">
        <f t="shared" si="4"/>
        <v>9384</v>
      </c>
      <c r="D34" s="403">
        <v>4692</v>
      </c>
      <c r="E34" s="466">
        <v>4692</v>
      </c>
      <c r="F34" s="466">
        <v>1</v>
      </c>
      <c r="G34" s="401">
        <f t="shared" si="5"/>
        <v>24450</v>
      </c>
      <c r="H34" s="396">
        <v>8150</v>
      </c>
      <c r="I34" s="399">
        <v>8150</v>
      </c>
      <c r="J34" s="400">
        <v>2</v>
      </c>
    </row>
    <row r="35" spans="2:10" s="128" customFormat="1" ht="15">
      <c r="B35" s="465" t="s">
        <v>692</v>
      </c>
      <c r="C35" s="396">
        <f t="shared" si="4"/>
        <v>13899</v>
      </c>
      <c r="D35" s="403">
        <v>4633</v>
      </c>
      <c r="E35" s="466">
        <v>4633</v>
      </c>
      <c r="F35" s="466">
        <v>2</v>
      </c>
      <c r="G35" s="401">
        <f t="shared" si="5"/>
        <v>24450</v>
      </c>
      <c r="H35" s="396">
        <v>8150</v>
      </c>
      <c r="I35" s="399">
        <v>8150</v>
      </c>
      <c r="J35" s="400">
        <v>2</v>
      </c>
    </row>
    <row r="36" spans="2:10" s="128" customFormat="1" ht="15">
      <c r="B36" s="465" t="s">
        <v>693</v>
      </c>
      <c r="C36" s="396">
        <f t="shared" si="4"/>
        <v>13890</v>
      </c>
      <c r="D36" s="403">
        <v>4630</v>
      </c>
      <c r="E36" s="466">
        <v>4630</v>
      </c>
      <c r="F36" s="466">
        <v>2</v>
      </c>
      <c r="G36" s="401">
        <f t="shared" si="5"/>
        <v>24450</v>
      </c>
      <c r="H36" s="396">
        <v>8150</v>
      </c>
      <c r="I36" s="399">
        <v>8150</v>
      </c>
      <c r="J36" s="400">
        <v>2</v>
      </c>
    </row>
    <row r="37" spans="2:10" s="128" customFormat="1" ht="15">
      <c r="B37" s="465" t="s">
        <v>694</v>
      </c>
      <c r="C37" s="396">
        <f t="shared" si="4"/>
        <v>14091</v>
      </c>
      <c r="D37" s="403">
        <v>4697</v>
      </c>
      <c r="E37" s="466">
        <v>4697</v>
      </c>
      <c r="F37" s="466">
        <v>2</v>
      </c>
      <c r="G37" s="401">
        <f t="shared" si="5"/>
        <v>24450</v>
      </c>
      <c r="H37" s="396">
        <v>8150</v>
      </c>
      <c r="I37" s="399">
        <v>8150</v>
      </c>
      <c r="J37" s="400">
        <v>2</v>
      </c>
    </row>
    <row r="38" spans="2:10" s="128" customFormat="1" ht="15">
      <c r="B38" s="465" t="s">
        <v>695</v>
      </c>
      <c r="C38" s="396">
        <f t="shared" si="4"/>
        <v>0</v>
      </c>
      <c r="D38" s="403"/>
      <c r="E38" s="466"/>
      <c r="F38" s="466"/>
      <c r="G38" s="401">
        <f t="shared" si="5"/>
        <v>24450</v>
      </c>
      <c r="H38" s="396">
        <v>8150</v>
      </c>
      <c r="I38" s="399">
        <v>8150</v>
      </c>
      <c r="J38" s="400">
        <v>2</v>
      </c>
    </row>
    <row r="39" spans="2:10" s="128" customFormat="1" ht="15">
      <c r="B39" s="465" t="s">
        <v>696</v>
      </c>
      <c r="C39" s="396">
        <f t="shared" si="4"/>
        <v>0</v>
      </c>
      <c r="D39" s="403"/>
      <c r="E39" s="466"/>
      <c r="F39" s="466"/>
      <c r="G39" s="401">
        <f t="shared" si="5"/>
        <v>24450</v>
      </c>
      <c r="H39" s="396">
        <v>8150</v>
      </c>
      <c r="I39" s="399">
        <v>8150</v>
      </c>
      <c r="J39" s="400">
        <v>2</v>
      </c>
    </row>
    <row r="40" spans="2:10" s="128" customFormat="1" ht="15">
      <c r="B40" s="465" t="s">
        <v>697</v>
      </c>
      <c r="C40" s="396">
        <f t="shared" si="4"/>
        <v>27600</v>
      </c>
      <c r="D40" s="403">
        <v>9200</v>
      </c>
      <c r="E40" s="466">
        <v>9200</v>
      </c>
      <c r="F40" s="466">
        <v>2</v>
      </c>
      <c r="G40" s="401">
        <f t="shared" si="5"/>
        <v>24450</v>
      </c>
      <c r="H40" s="396">
        <v>8150</v>
      </c>
      <c r="I40" s="399">
        <v>8150</v>
      </c>
      <c r="J40" s="400">
        <v>2</v>
      </c>
    </row>
    <row r="41" spans="2:10" s="128" customFormat="1" ht="15">
      <c r="B41" s="467" t="s">
        <v>698</v>
      </c>
      <c r="C41" s="396">
        <f t="shared" si="4"/>
        <v>13800</v>
      </c>
      <c r="D41" s="452">
        <v>4600</v>
      </c>
      <c r="E41" s="115">
        <v>4600</v>
      </c>
      <c r="F41" s="115">
        <v>2</v>
      </c>
      <c r="G41" s="401">
        <f t="shared" si="5"/>
        <v>24450</v>
      </c>
      <c r="H41" s="396">
        <v>8150</v>
      </c>
      <c r="I41" s="399">
        <v>8150</v>
      </c>
      <c r="J41" s="400">
        <v>2</v>
      </c>
    </row>
    <row r="42" spans="2:10" s="128" customFormat="1" ht="12.75">
      <c r="B42" s="468" t="s">
        <v>551</v>
      </c>
      <c r="C42" s="454">
        <f>SUM(C30:C41)</f>
        <v>119361</v>
      </c>
      <c r="D42" s="454">
        <f aca="true" t="shared" si="6" ref="D42:J42">SUM(D30:D41)</f>
        <v>41351</v>
      </c>
      <c r="E42" s="454">
        <f t="shared" si="6"/>
        <v>41351</v>
      </c>
      <c r="F42" s="454">
        <f t="shared" si="6"/>
        <v>15</v>
      </c>
      <c r="G42" s="454">
        <f t="shared" si="6"/>
        <v>293400</v>
      </c>
      <c r="H42" s="454">
        <f t="shared" si="6"/>
        <v>97800</v>
      </c>
      <c r="I42" s="454">
        <f t="shared" si="6"/>
        <v>97800</v>
      </c>
      <c r="J42" s="454">
        <f t="shared" si="6"/>
        <v>24</v>
      </c>
    </row>
    <row r="43" spans="2:10" s="128" customFormat="1" ht="12.75">
      <c r="B43" s="469" t="s">
        <v>699</v>
      </c>
      <c r="C43" s="457">
        <f>C42/12</f>
        <v>9946.75</v>
      </c>
      <c r="D43" s="457">
        <f aca="true" t="shared" si="7" ref="D43:J43">D42/12</f>
        <v>3445.9166666666665</v>
      </c>
      <c r="E43" s="457">
        <f t="shared" si="7"/>
        <v>3445.9166666666665</v>
      </c>
      <c r="F43" s="457">
        <f t="shared" si="7"/>
        <v>1.25</v>
      </c>
      <c r="G43" s="457">
        <f t="shared" si="7"/>
        <v>24450</v>
      </c>
      <c r="H43" s="457">
        <f t="shared" si="7"/>
        <v>8150</v>
      </c>
      <c r="I43" s="457">
        <f t="shared" si="7"/>
        <v>8150</v>
      </c>
      <c r="J43" s="457">
        <f t="shared" si="7"/>
        <v>2</v>
      </c>
    </row>
    <row r="44" spans="2:12" s="128" customFormat="1" ht="15">
      <c r="B44" s="470"/>
      <c r="C44" s="471"/>
      <c r="D44" s="471"/>
      <c r="E44" s="449"/>
      <c r="F44" s="449"/>
      <c r="G44" s="449"/>
      <c r="H44" s="471"/>
      <c r="I44" s="471"/>
      <c r="J44" s="449"/>
      <c r="K44" s="449"/>
      <c r="L44" s="449"/>
    </row>
    <row r="45" spans="2:12" s="128" customFormat="1" ht="15">
      <c r="B45" s="470"/>
      <c r="C45" s="471"/>
      <c r="D45" s="471"/>
      <c r="E45" s="449"/>
      <c r="F45" s="449"/>
      <c r="G45" s="449"/>
      <c r="H45" s="471"/>
      <c r="I45" s="471"/>
      <c r="J45" s="449"/>
      <c r="K45" s="449"/>
      <c r="L45" s="449"/>
    </row>
    <row r="46" spans="2:12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</sheetData>
  <sheetProtection selectLockedCells="1" selectUnlockedCells="1"/>
  <mergeCells count="8">
    <mergeCell ref="B3:J3"/>
    <mergeCell ref="B5:B6"/>
    <mergeCell ref="C5:F5"/>
    <mergeCell ref="G5:J5"/>
    <mergeCell ref="B25:J25"/>
    <mergeCell ref="B27:B28"/>
    <mergeCell ref="C27:F27"/>
    <mergeCell ref="G27:J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8" r:id="rId1"/>
  <rowBreaks count="1" manualBreakCount="1">
    <brk id="43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B2:M52"/>
  <sheetViews>
    <sheetView showGridLines="0" zoomScalePageLayoutView="0" workbookViewId="0" topLeftCell="A10">
      <selection activeCell="R47" sqref="R47"/>
    </sheetView>
  </sheetViews>
  <sheetFormatPr defaultColWidth="9.140625" defaultRowHeight="12.75"/>
  <cols>
    <col min="3" max="13" width="12.7109375" style="0" customWidth="1"/>
  </cols>
  <sheetData>
    <row r="2" ht="15.75">
      <c r="L2" s="79" t="s">
        <v>720</v>
      </c>
    </row>
    <row r="3" spans="2:12" s="128" customFormat="1" ht="20.25" customHeight="1">
      <c r="B3" s="770" t="s">
        <v>721</v>
      </c>
      <c r="C3" s="770"/>
      <c r="D3" s="770"/>
      <c r="E3" s="770"/>
      <c r="F3" s="770"/>
      <c r="G3" s="770"/>
      <c r="H3" s="770"/>
      <c r="I3" s="770"/>
      <c r="J3" s="770"/>
      <c r="K3" s="438"/>
      <c r="L3" s="438"/>
    </row>
    <row r="4" spans="2:13" s="128" customFormat="1" ht="15">
      <c r="B4" s="100"/>
      <c r="C4" s="439"/>
      <c r="D4" s="439"/>
      <c r="E4" s="439"/>
      <c r="F4" s="439"/>
      <c r="G4" s="100"/>
      <c r="H4" s="100"/>
      <c r="I4" s="100"/>
      <c r="J4" s="101" t="s">
        <v>542</v>
      </c>
      <c r="K4" s="100"/>
      <c r="L4" s="101"/>
      <c r="M4" s="440"/>
    </row>
    <row r="5" spans="2:13" s="128" customFormat="1" ht="30" customHeight="1">
      <c r="B5" s="771" t="s">
        <v>712</v>
      </c>
      <c r="C5" s="758" t="s">
        <v>722</v>
      </c>
      <c r="D5" s="758"/>
      <c r="E5" s="758"/>
      <c r="F5" s="758"/>
      <c r="G5" s="772" t="s">
        <v>723</v>
      </c>
      <c r="H5" s="772"/>
      <c r="I5" s="772"/>
      <c r="J5" s="772"/>
      <c r="K5" s="442"/>
      <c r="L5" s="442"/>
      <c r="M5" s="440"/>
    </row>
    <row r="6" spans="2:13" s="128" customFormat="1" ht="30" customHeight="1">
      <c r="B6" s="771"/>
      <c r="C6" s="391" t="s">
        <v>714</v>
      </c>
      <c r="D6" s="392" t="s">
        <v>715</v>
      </c>
      <c r="E6" s="392" t="s">
        <v>716</v>
      </c>
      <c r="F6" s="393" t="s">
        <v>717</v>
      </c>
      <c r="G6" s="391" t="s">
        <v>714</v>
      </c>
      <c r="H6" s="392" t="s">
        <v>715</v>
      </c>
      <c r="I6" s="392" t="s">
        <v>716</v>
      </c>
      <c r="J6" s="393" t="s">
        <v>717</v>
      </c>
      <c r="K6" s="443"/>
      <c r="L6" s="443"/>
      <c r="M6" s="440"/>
    </row>
    <row r="7" spans="2:13" s="128" customFormat="1" ht="15">
      <c r="B7" s="441"/>
      <c r="C7" s="444" t="s">
        <v>718</v>
      </c>
      <c r="D7" s="445">
        <v>1</v>
      </c>
      <c r="E7" s="445">
        <v>2</v>
      </c>
      <c r="F7" s="446">
        <v>3</v>
      </c>
      <c r="G7" s="444" t="s">
        <v>718</v>
      </c>
      <c r="H7" s="445">
        <v>1</v>
      </c>
      <c r="I7" s="445">
        <v>2</v>
      </c>
      <c r="J7" s="446">
        <v>3</v>
      </c>
      <c r="K7" s="443"/>
      <c r="L7" s="443"/>
      <c r="M7" s="440"/>
    </row>
    <row r="8" spans="2:13" s="128" customFormat="1" ht="15">
      <c r="B8" s="447" t="s">
        <v>687</v>
      </c>
      <c r="C8" s="448">
        <f aca="true" t="shared" si="0" ref="C8:C19">D8+(E8*F8)</f>
        <v>0</v>
      </c>
      <c r="D8" s="396"/>
      <c r="E8" s="399"/>
      <c r="F8" s="400"/>
      <c r="G8" s="448">
        <f aca="true" t="shared" si="1" ref="G8:G19">H8+(I8*J8)</f>
        <v>0</v>
      </c>
      <c r="H8" s="396"/>
      <c r="I8" s="399"/>
      <c r="J8" s="400"/>
      <c r="K8" s="449"/>
      <c r="L8" s="449"/>
      <c r="M8" s="440"/>
    </row>
    <row r="9" spans="2:13" s="128" customFormat="1" ht="15">
      <c r="B9" s="450" t="s">
        <v>688</v>
      </c>
      <c r="C9" s="448">
        <f t="shared" si="0"/>
        <v>0</v>
      </c>
      <c r="D9" s="403"/>
      <c r="E9" s="405"/>
      <c r="F9" s="406"/>
      <c r="G9" s="472">
        <f t="shared" si="1"/>
        <v>0</v>
      </c>
      <c r="H9" s="403"/>
      <c r="I9" s="405"/>
      <c r="J9" s="406"/>
      <c r="K9" s="449"/>
      <c r="L9" s="449"/>
      <c r="M9" s="440"/>
    </row>
    <row r="10" spans="2:13" s="128" customFormat="1" ht="15">
      <c r="B10" s="450" t="s">
        <v>689</v>
      </c>
      <c r="C10" s="448">
        <f t="shared" si="0"/>
        <v>0</v>
      </c>
      <c r="D10" s="403"/>
      <c r="E10" s="405"/>
      <c r="F10" s="406"/>
      <c r="G10" s="472">
        <f t="shared" si="1"/>
        <v>0</v>
      </c>
      <c r="H10" s="403"/>
      <c r="I10" s="405"/>
      <c r="J10" s="406"/>
      <c r="K10" s="449"/>
      <c r="L10" s="449"/>
      <c r="M10" s="440"/>
    </row>
    <row r="11" spans="2:13" s="128" customFormat="1" ht="15">
      <c r="B11" s="450" t="s">
        <v>690</v>
      </c>
      <c r="C11" s="448">
        <f t="shared" si="0"/>
        <v>0</v>
      </c>
      <c r="D11" s="403"/>
      <c r="E11" s="405"/>
      <c r="F11" s="406"/>
      <c r="G11" s="472">
        <f t="shared" si="1"/>
        <v>0</v>
      </c>
      <c r="H11" s="403"/>
      <c r="I11" s="405"/>
      <c r="J11" s="406"/>
      <c r="K11" s="449"/>
      <c r="L11" s="449"/>
      <c r="M11" s="440"/>
    </row>
    <row r="12" spans="2:13" s="128" customFormat="1" ht="15">
      <c r="B12" s="450" t="s">
        <v>691</v>
      </c>
      <c r="C12" s="448">
        <f t="shared" si="0"/>
        <v>0</v>
      </c>
      <c r="D12" s="403"/>
      <c r="E12" s="405"/>
      <c r="F12" s="406"/>
      <c r="G12" s="472">
        <f t="shared" si="1"/>
        <v>0</v>
      </c>
      <c r="H12" s="403"/>
      <c r="I12" s="405"/>
      <c r="J12" s="406"/>
      <c r="K12" s="449"/>
      <c r="L12" s="449"/>
      <c r="M12" s="440"/>
    </row>
    <row r="13" spans="2:13" s="128" customFormat="1" ht="15">
      <c r="B13" s="450" t="s">
        <v>692</v>
      </c>
      <c r="C13" s="448">
        <f t="shared" si="0"/>
        <v>0</v>
      </c>
      <c r="D13" s="403"/>
      <c r="E13" s="405"/>
      <c r="F13" s="406"/>
      <c r="G13" s="472">
        <f t="shared" si="1"/>
        <v>0</v>
      </c>
      <c r="H13" s="403"/>
      <c r="I13" s="405"/>
      <c r="J13" s="406"/>
      <c r="K13" s="449"/>
      <c r="L13" s="449"/>
      <c r="M13" s="440"/>
    </row>
    <row r="14" spans="2:13" s="128" customFormat="1" ht="15">
      <c r="B14" s="450" t="s">
        <v>693</v>
      </c>
      <c r="C14" s="448">
        <f t="shared" si="0"/>
        <v>0</v>
      </c>
      <c r="D14" s="403"/>
      <c r="E14" s="405"/>
      <c r="F14" s="406"/>
      <c r="G14" s="472">
        <f t="shared" si="1"/>
        <v>0</v>
      </c>
      <c r="H14" s="403"/>
      <c r="I14" s="405"/>
      <c r="J14" s="406"/>
      <c r="K14" s="449"/>
      <c r="L14" s="449"/>
      <c r="M14" s="440"/>
    </row>
    <row r="15" spans="2:13" s="128" customFormat="1" ht="15">
      <c r="B15" s="450" t="s">
        <v>694</v>
      </c>
      <c r="C15" s="448">
        <f t="shared" si="0"/>
        <v>0</v>
      </c>
      <c r="D15" s="403"/>
      <c r="E15" s="405"/>
      <c r="F15" s="406"/>
      <c r="G15" s="472">
        <f t="shared" si="1"/>
        <v>0</v>
      </c>
      <c r="H15" s="403"/>
      <c r="I15" s="405"/>
      <c r="J15" s="406"/>
      <c r="K15" s="449"/>
      <c r="L15" s="449"/>
      <c r="M15" s="440"/>
    </row>
    <row r="16" spans="2:13" s="128" customFormat="1" ht="15">
      <c r="B16" s="450" t="s">
        <v>695</v>
      </c>
      <c r="C16" s="448">
        <f t="shared" si="0"/>
        <v>0</v>
      </c>
      <c r="D16" s="403"/>
      <c r="E16" s="405"/>
      <c r="F16" s="406"/>
      <c r="G16" s="472">
        <f t="shared" si="1"/>
        <v>0</v>
      </c>
      <c r="H16" s="403"/>
      <c r="I16" s="405"/>
      <c r="J16" s="406"/>
      <c r="K16" s="449"/>
      <c r="L16" s="449"/>
      <c r="M16" s="440"/>
    </row>
    <row r="17" spans="2:13" s="128" customFormat="1" ht="15">
      <c r="B17" s="450" t="s">
        <v>696</v>
      </c>
      <c r="C17" s="448">
        <f t="shared" si="0"/>
        <v>0</v>
      </c>
      <c r="D17" s="403"/>
      <c r="E17" s="405"/>
      <c r="F17" s="406"/>
      <c r="G17" s="472">
        <f t="shared" si="1"/>
        <v>0</v>
      </c>
      <c r="H17" s="403"/>
      <c r="I17" s="405"/>
      <c r="J17" s="406"/>
      <c r="K17" s="449"/>
      <c r="L17" s="449"/>
      <c r="M17" s="440"/>
    </row>
    <row r="18" spans="2:13" s="128" customFormat="1" ht="15">
      <c r="B18" s="450" t="s">
        <v>697</v>
      </c>
      <c r="C18" s="448">
        <f t="shared" si="0"/>
        <v>0</v>
      </c>
      <c r="D18" s="403"/>
      <c r="E18" s="405"/>
      <c r="F18" s="406"/>
      <c r="G18" s="472">
        <f t="shared" si="1"/>
        <v>0</v>
      </c>
      <c r="H18" s="403"/>
      <c r="I18" s="405"/>
      <c r="J18" s="406"/>
      <c r="K18" s="449"/>
      <c r="L18" s="449"/>
      <c r="M18" s="440"/>
    </row>
    <row r="19" spans="2:13" s="128" customFormat="1" ht="15">
      <c r="B19" s="451" t="s">
        <v>698</v>
      </c>
      <c r="C19" s="448">
        <f t="shared" si="0"/>
        <v>0</v>
      </c>
      <c r="D19" s="452"/>
      <c r="E19" s="410"/>
      <c r="F19" s="411"/>
      <c r="G19" s="473">
        <f t="shared" si="1"/>
        <v>0</v>
      </c>
      <c r="H19" s="452"/>
      <c r="I19" s="410"/>
      <c r="J19" s="411"/>
      <c r="K19" s="449"/>
      <c r="L19" s="449"/>
      <c r="M19" s="440"/>
    </row>
    <row r="20" spans="2:13" s="128" customFormat="1" ht="15">
      <c r="B20" s="453" t="s">
        <v>551</v>
      </c>
      <c r="C20" s="474">
        <f>SUM(C8:C19)</f>
        <v>0</v>
      </c>
      <c r="D20" s="475"/>
      <c r="E20" s="476"/>
      <c r="F20" s="477"/>
      <c r="G20" s="474">
        <f>SUM(G8:G19)</f>
        <v>0</v>
      </c>
      <c r="H20" s="475"/>
      <c r="I20" s="476"/>
      <c r="J20" s="477"/>
      <c r="K20" s="449"/>
      <c r="L20" s="449"/>
      <c r="M20" s="440"/>
    </row>
    <row r="21" spans="2:13" s="128" customFormat="1" ht="15">
      <c r="B21" s="455" t="s">
        <v>699</v>
      </c>
      <c r="C21" s="478"/>
      <c r="D21" s="479"/>
      <c r="E21" s="480"/>
      <c r="F21" s="481"/>
      <c r="G21" s="478"/>
      <c r="H21" s="479"/>
      <c r="I21" s="480"/>
      <c r="J21" s="481"/>
      <c r="K21" s="449"/>
      <c r="L21" s="449"/>
      <c r="M21" s="440"/>
    </row>
    <row r="22" spans="2:12" s="128" customFormat="1" ht="12.7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 s="128" customFormat="1" ht="12.7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 s="128" customFormat="1" ht="12.7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 s="128" customFormat="1" ht="20.25" customHeight="1">
      <c r="B25" s="770" t="s">
        <v>724</v>
      </c>
      <c r="C25" s="770"/>
      <c r="D25" s="770"/>
      <c r="E25" s="770"/>
      <c r="F25" s="770"/>
      <c r="G25" s="770"/>
      <c r="H25" s="770"/>
      <c r="I25" s="770"/>
      <c r="J25" s="770"/>
      <c r="K25" s="458"/>
      <c r="L25" s="458"/>
    </row>
    <row r="26" spans="2:12" s="128" customFormat="1" ht="15">
      <c r="B26" s="459"/>
      <c r="C26" s="460"/>
      <c r="D26" s="460"/>
      <c r="E26" s="460"/>
      <c r="F26" s="460"/>
      <c r="G26" s="459"/>
      <c r="H26" s="449"/>
      <c r="I26" s="449"/>
      <c r="J26" s="449" t="s">
        <v>542</v>
      </c>
      <c r="K26" s="100"/>
      <c r="L26" s="101"/>
    </row>
    <row r="27" spans="2:10" s="128" customFormat="1" ht="30" customHeight="1">
      <c r="B27" s="773" t="s">
        <v>712</v>
      </c>
      <c r="C27" s="775" t="s">
        <v>722</v>
      </c>
      <c r="D27" s="775"/>
      <c r="E27" s="775"/>
      <c r="F27" s="775"/>
      <c r="G27" s="758" t="s">
        <v>723</v>
      </c>
      <c r="H27" s="758"/>
      <c r="I27" s="758"/>
      <c r="J27" s="758"/>
    </row>
    <row r="28" spans="2:10" s="128" customFormat="1" ht="30" customHeight="1">
      <c r="B28" s="773"/>
      <c r="C28" s="392" t="s">
        <v>714</v>
      </c>
      <c r="D28" s="392" t="s">
        <v>715</v>
      </c>
      <c r="E28" s="392" t="s">
        <v>716</v>
      </c>
      <c r="F28" s="393" t="s">
        <v>717</v>
      </c>
      <c r="G28" s="391" t="s">
        <v>714</v>
      </c>
      <c r="H28" s="392" t="s">
        <v>715</v>
      </c>
      <c r="I28" s="392" t="s">
        <v>716</v>
      </c>
      <c r="J28" s="393" t="s">
        <v>717</v>
      </c>
    </row>
    <row r="29" spans="2:10" s="128" customFormat="1" ht="15">
      <c r="B29" s="461"/>
      <c r="C29" s="445" t="s">
        <v>718</v>
      </c>
      <c r="D29" s="445">
        <v>1</v>
      </c>
      <c r="E29" s="445">
        <v>2</v>
      </c>
      <c r="F29" s="446">
        <v>3</v>
      </c>
      <c r="G29" s="444" t="s">
        <v>718</v>
      </c>
      <c r="H29" s="445">
        <v>1</v>
      </c>
      <c r="I29" s="445">
        <v>2</v>
      </c>
      <c r="J29" s="446">
        <v>3</v>
      </c>
    </row>
    <row r="30" spans="2:10" s="128" customFormat="1" ht="15">
      <c r="B30" s="462" t="s">
        <v>687</v>
      </c>
      <c r="C30" s="463">
        <f aca="true" t="shared" si="2" ref="C30:C41">D30+(E30*F30)</f>
        <v>0</v>
      </c>
      <c r="D30" s="396"/>
      <c r="E30" s="399"/>
      <c r="F30" s="400"/>
      <c r="G30" s="448">
        <f aca="true" t="shared" si="3" ref="G30:G41">H30+(I30*J30)</f>
        <v>0</v>
      </c>
      <c r="H30" s="396"/>
      <c r="I30" s="399"/>
      <c r="J30" s="400"/>
    </row>
    <row r="31" spans="2:10" s="128" customFormat="1" ht="15">
      <c r="B31" s="465" t="s">
        <v>688</v>
      </c>
      <c r="C31" s="482">
        <f t="shared" si="2"/>
        <v>0</v>
      </c>
      <c r="D31" s="403"/>
      <c r="E31" s="405"/>
      <c r="F31" s="405"/>
      <c r="G31" s="483">
        <f t="shared" si="3"/>
        <v>0</v>
      </c>
      <c r="H31" s="403"/>
      <c r="I31" s="405"/>
      <c r="J31" s="406"/>
    </row>
    <row r="32" spans="2:10" s="128" customFormat="1" ht="15">
      <c r="B32" s="465" t="s">
        <v>689</v>
      </c>
      <c r="C32" s="482">
        <f t="shared" si="2"/>
        <v>0</v>
      </c>
      <c r="D32" s="403"/>
      <c r="E32" s="405"/>
      <c r="F32" s="405"/>
      <c r="G32" s="483">
        <f t="shared" si="3"/>
        <v>0</v>
      </c>
      <c r="H32" s="403"/>
      <c r="I32" s="405"/>
      <c r="J32" s="406"/>
    </row>
    <row r="33" spans="2:10" s="128" customFormat="1" ht="15">
      <c r="B33" s="465" t="s">
        <v>690</v>
      </c>
      <c r="C33" s="482">
        <f t="shared" si="2"/>
        <v>0</v>
      </c>
      <c r="D33" s="403"/>
      <c r="E33" s="405"/>
      <c r="F33" s="405"/>
      <c r="G33" s="483">
        <f t="shared" si="3"/>
        <v>0</v>
      </c>
      <c r="H33" s="403"/>
      <c r="I33" s="405"/>
      <c r="J33" s="406"/>
    </row>
    <row r="34" spans="2:10" s="128" customFormat="1" ht="15">
      <c r="B34" s="465" t="s">
        <v>691</v>
      </c>
      <c r="C34" s="482">
        <f t="shared" si="2"/>
        <v>0</v>
      </c>
      <c r="D34" s="403"/>
      <c r="E34" s="405"/>
      <c r="F34" s="405"/>
      <c r="G34" s="483">
        <f t="shared" si="3"/>
        <v>0</v>
      </c>
      <c r="H34" s="403"/>
      <c r="I34" s="405"/>
      <c r="J34" s="406"/>
    </row>
    <row r="35" spans="2:10" s="128" customFormat="1" ht="15">
      <c r="B35" s="465" t="s">
        <v>692</v>
      </c>
      <c r="C35" s="482">
        <f t="shared" si="2"/>
        <v>0</v>
      </c>
      <c r="D35" s="403"/>
      <c r="E35" s="405"/>
      <c r="F35" s="405"/>
      <c r="G35" s="483">
        <f t="shared" si="3"/>
        <v>0</v>
      </c>
      <c r="H35" s="403"/>
      <c r="I35" s="405"/>
      <c r="J35" s="406"/>
    </row>
    <row r="36" spans="2:10" s="128" customFormat="1" ht="15">
      <c r="B36" s="465" t="s">
        <v>693</v>
      </c>
      <c r="C36" s="482">
        <f t="shared" si="2"/>
        <v>0</v>
      </c>
      <c r="D36" s="403"/>
      <c r="E36" s="405"/>
      <c r="F36" s="405"/>
      <c r="G36" s="483">
        <f t="shared" si="3"/>
        <v>0</v>
      </c>
      <c r="H36" s="403"/>
      <c r="I36" s="405"/>
      <c r="J36" s="406"/>
    </row>
    <row r="37" spans="2:10" s="128" customFormat="1" ht="15">
      <c r="B37" s="465" t="s">
        <v>694</v>
      </c>
      <c r="C37" s="482">
        <f t="shared" si="2"/>
        <v>0</v>
      </c>
      <c r="D37" s="403"/>
      <c r="E37" s="405"/>
      <c r="F37" s="405"/>
      <c r="G37" s="483">
        <f t="shared" si="3"/>
        <v>0</v>
      </c>
      <c r="H37" s="403"/>
      <c r="I37" s="405"/>
      <c r="J37" s="406"/>
    </row>
    <row r="38" spans="2:10" s="128" customFormat="1" ht="15">
      <c r="B38" s="465" t="s">
        <v>695</v>
      </c>
      <c r="C38" s="482">
        <f t="shared" si="2"/>
        <v>0</v>
      </c>
      <c r="D38" s="403"/>
      <c r="E38" s="405"/>
      <c r="F38" s="405"/>
      <c r="G38" s="483">
        <f t="shared" si="3"/>
        <v>0</v>
      </c>
      <c r="H38" s="403"/>
      <c r="I38" s="405"/>
      <c r="J38" s="406"/>
    </row>
    <row r="39" spans="2:10" s="128" customFormat="1" ht="15">
      <c r="B39" s="465" t="s">
        <v>696</v>
      </c>
      <c r="C39" s="482">
        <f t="shared" si="2"/>
        <v>0</v>
      </c>
      <c r="D39" s="403"/>
      <c r="E39" s="405"/>
      <c r="F39" s="405"/>
      <c r="G39" s="483">
        <f t="shared" si="3"/>
        <v>0</v>
      </c>
      <c r="H39" s="403"/>
      <c r="I39" s="405"/>
      <c r="J39" s="406"/>
    </row>
    <row r="40" spans="2:10" s="128" customFormat="1" ht="15">
      <c r="B40" s="465" t="s">
        <v>697</v>
      </c>
      <c r="C40" s="482">
        <f t="shared" si="2"/>
        <v>0</v>
      </c>
      <c r="D40" s="403"/>
      <c r="E40" s="405"/>
      <c r="F40" s="405"/>
      <c r="G40" s="483">
        <f t="shared" si="3"/>
        <v>0</v>
      </c>
      <c r="H40" s="403"/>
      <c r="I40" s="405"/>
      <c r="J40" s="406"/>
    </row>
    <row r="41" spans="2:10" s="128" customFormat="1" ht="15">
      <c r="B41" s="467" t="s">
        <v>698</v>
      </c>
      <c r="C41" s="484">
        <f t="shared" si="2"/>
        <v>0</v>
      </c>
      <c r="D41" s="452"/>
      <c r="E41" s="410"/>
      <c r="F41" s="410"/>
      <c r="G41" s="485">
        <f t="shared" si="3"/>
        <v>0</v>
      </c>
      <c r="H41" s="452"/>
      <c r="I41" s="410"/>
      <c r="J41" s="411"/>
    </row>
    <row r="42" spans="2:10" s="128" customFormat="1" ht="12.75">
      <c r="B42" s="468" t="s">
        <v>551</v>
      </c>
      <c r="C42" s="486">
        <f>SUM(C30:C41)</f>
        <v>0</v>
      </c>
      <c r="D42" s="487"/>
      <c r="E42" s="488"/>
      <c r="F42" s="488"/>
      <c r="G42" s="489">
        <f>SUM(G30:G41)</f>
        <v>0</v>
      </c>
      <c r="H42" s="487"/>
      <c r="I42" s="488"/>
      <c r="J42" s="490"/>
    </row>
    <row r="43" spans="2:10" s="128" customFormat="1" ht="12.75">
      <c r="B43" s="469" t="s">
        <v>699</v>
      </c>
      <c r="C43" s="491"/>
      <c r="D43" s="491"/>
      <c r="E43" s="492"/>
      <c r="F43" s="492"/>
      <c r="G43" s="493"/>
      <c r="H43" s="491"/>
      <c r="I43" s="492"/>
      <c r="J43" s="494"/>
    </row>
    <row r="44" spans="2:12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52" ht="12.75">
      <c r="K52" s="128" t="s">
        <v>725</v>
      </c>
    </row>
  </sheetData>
  <sheetProtection selectLockedCells="1" selectUnlockedCells="1"/>
  <mergeCells count="8">
    <mergeCell ref="B3:J3"/>
    <mergeCell ref="B5:B6"/>
    <mergeCell ref="C5:F5"/>
    <mergeCell ref="G5:J5"/>
    <mergeCell ref="B25:J25"/>
    <mergeCell ref="B27:B28"/>
    <mergeCell ref="C27:F27"/>
    <mergeCell ref="G27:J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8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2:U26"/>
  <sheetViews>
    <sheetView showGridLines="0" zoomScale="85" zoomScaleNormal="85" zoomScalePageLayoutView="0" workbookViewId="0" topLeftCell="D1">
      <selection activeCell="S8" sqref="S8"/>
    </sheetView>
  </sheetViews>
  <sheetFormatPr defaultColWidth="9.140625" defaultRowHeight="12.75"/>
  <cols>
    <col min="1" max="1" width="9.140625" style="44" customWidth="1"/>
    <col min="2" max="2" width="29.7109375" style="44" customWidth="1"/>
    <col min="3" max="3" width="30.28125" style="44" customWidth="1"/>
    <col min="4" max="4" width="14.140625" style="44" customWidth="1"/>
    <col min="5" max="5" width="12.28125" style="44" customWidth="1"/>
    <col min="6" max="6" width="25.28125" style="44" customWidth="1"/>
    <col min="7" max="7" width="25.140625" style="44" customWidth="1"/>
    <col min="8" max="13" width="13.7109375" style="44" customWidth="1"/>
    <col min="14" max="14" width="26.7109375" style="44" customWidth="1"/>
    <col min="15" max="15" width="26.421875" style="44" customWidth="1"/>
    <col min="16" max="16" width="24.140625" style="44" customWidth="1"/>
    <col min="17" max="17" width="26.7109375" style="44" customWidth="1"/>
    <col min="18" max="21" width="12.28125" style="44" customWidth="1"/>
    <col min="22" max="16384" width="9.140625" style="44" customWidth="1"/>
  </cols>
  <sheetData>
    <row r="2" spans="17:21" ht="15.75">
      <c r="Q2" s="79" t="s">
        <v>726</v>
      </c>
      <c r="U2" s="83"/>
    </row>
    <row r="4" ht="15.75">
      <c r="A4" s="47"/>
    </row>
    <row r="5" spans="1:21" ht="15.75" customHeight="1">
      <c r="A5" s="47"/>
      <c r="B5" s="688" t="s">
        <v>727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225"/>
      <c r="S5" s="225"/>
      <c r="T5" s="225"/>
      <c r="U5" s="225"/>
    </row>
    <row r="6" spans="4:17" ht="15.75">
      <c r="D6" s="225"/>
      <c r="E6" s="225"/>
      <c r="F6" s="225"/>
      <c r="G6" s="225"/>
      <c r="Q6" s="83"/>
    </row>
    <row r="7" spans="2:17" ht="35.25" customHeight="1">
      <c r="B7" s="777" t="s">
        <v>728</v>
      </c>
      <c r="C7" s="778" t="s">
        <v>729</v>
      </c>
      <c r="D7" s="729" t="s">
        <v>730</v>
      </c>
      <c r="E7" s="495" t="s">
        <v>731</v>
      </c>
      <c r="F7" s="729" t="s">
        <v>732</v>
      </c>
      <c r="G7" s="729" t="s">
        <v>733</v>
      </c>
      <c r="H7" s="729" t="s">
        <v>734</v>
      </c>
      <c r="I7" s="729" t="s">
        <v>735</v>
      </c>
      <c r="J7" s="729" t="s">
        <v>736</v>
      </c>
      <c r="K7" s="729" t="s">
        <v>737</v>
      </c>
      <c r="L7" s="729" t="s">
        <v>738</v>
      </c>
      <c r="M7" s="729" t="s">
        <v>739</v>
      </c>
      <c r="N7" s="779" t="s">
        <v>740</v>
      </c>
      <c r="O7" s="779"/>
      <c r="P7" s="728" t="s">
        <v>741</v>
      </c>
      <c r="Q7" s="726" t="s">
        <v>742</v>
      </c>
    </row>
    <row r="8" spans="2:17" ht="42.75" customHeight="1">
      <c r="B8" s="777"/>
      <c r="C8" s="778"/>
      <c r="D8" s="729"/>
      <c r="E8" s="496" t="s">
        <v>743</v>
      </c>
      <c r="F8" s="729"/>
      <c r="G8" s="729"/>
      <c r="H8" s="729"/>
      <c r="I8" s="729"/>
      <c r="J8" s="729"/>
      <c r="K8" s="729"/>
      <c r="L8" s="729"/>
      <c r="M8" s="729"/>
      <c r="N8" s="210" t="s">
        <v>744</v>
      </c>
      <c r="O8" s="210" t="s">
        <v>745</v>
      </c>
      <c r="P8" s="728"/>
      <c r="Q8" s="726"/>
    </row>
    <row r="9" spans="2:17" ht="19.5" customHeight="1">
      <c r="B9" s="497" t="s">
        <v>746</v>
      </c>
      <c r="C9" s="498"/>
      <c r="D9" s="499"/>
      <c r="E9" s="499"/>
      <c r="F9" s="214"/>
      <c r="G9" s="214"/>
      <c r="H9" s="500"/>
      <c r="I9" s="500"/>
      <c r="J9" s="500"/>
      <c r="K9" s="500"/>
      <c r="L9" s="500"/>
      <c r="M9" s="500"/>
      <c r="N9" s="214"/>
      <c r="O9" s="501"/>
      <c r="P9" s="214"/>
      <c r="Q9" s="215"/>
    </row>
    <row r="10" spans="2:17" ht="19.5" customHeight="1">
      <c r="B10" s="502" t="s">
        <v>747</v>
      </c>
      <c r="C10" s="503"/>
      <c r="D10" s="504"/>
      <c r="E10" s="504"/>
      <c r="F10" s="30"/>
      <c r="G10" s="31"/>
      <c r="H10" s="504"/>
      <c r="I10" s="504"/>
      <c r="J10" s="504"/>
      <c r="K10" s="504"/>
      <c r="L10" s="504"/>
      <c r="M10" s="504"/>
      <c r="N10" s="220"/>
      <c r="O10" s="31"/>
      <c r="P10" s="30"/>
      <c r="Q10" s="36"/>
    </row>
    <row r="11" spans="2:17" ht="19.5" customHeight="1">
      <c r="B11" s="502" t="s">
        <v>747</v>
      </c>
      <c r="C11" s="503"/>
      <c r="D11" s="504"/>
      <c r="E11" s="504"/>
      <c r="F11" s="30"/>
      <c r="G11" s="31"/>
      <c r="H11" s="504"/>
      <c r="I11" s="504"/>
      <c r="J11" s="504"/>
      <c r="K11" s="504"/>
      <c r="L11" s="504"/>
      <c r="M11" s="504"/>
      <c r="N11" s="220"/>
      <c r="O11" s="31"/>
      <c r="P11" s="30"/>
      <c r="Q11" s="36"/>
    </row>
    <row r="12" spans="2:17" ht="19.5" customHeight="1">
      <c r="B12" s="502" t="s">
        <v>747</v>
      </c>
      <c r="C12" s="503"/>
      <c r="D12" s="504"/>
      <c r="E12" s="504"/>
      <c r="F12" s="30"/>
      <c r="G12" s="31"/>
      <c r="H12" s="504"/>
      <c r="I12" s="504"/>
      <c r="J12" s="504"/>
      <c r="K12" s="504"/>
      <c r="L12" s="504"/>
      <c r="M12" s="504"/>
      <c r="N12" s="220"/>
      <c r="O12" s="31"/>
      <c r="P12" s="30"/>
      <c r="Q12" s="36"/>
    </row>
    <row r="13" spans="2:17" ht="19.5" customHeight="1">
      <c r="B13" s="502" t="s">
        <v>747</v>
      </c>
      <c r="C13" s="503"/>
      <c r="D13" s="504"/>
      <c r="E13" s="504"/>
      <c r="F13" s="30"/>
      <c r="G13" s="31"/>
      <c r="H13" s="504"/>
      <c r="I13" s="504"/>
      <c r="J13" s="504"/>
      <c r="K13" s="504"/>
      <c r="L13" s="504"/>
      <c r="M13" s="504"/>
      <c r="N13" s="220"/>
      <c r="O13" s="31"/>
      <c r="P13" s="30"/>
      <c r="Q13" s="36"/>
    </row>
    <row r="14" spans="2:17" ht="19.5" customHeight="1">
      <c r="B14" s="502" t="s">
        <v>747</v>
      </c>
      <c r="C14" s="503"/>
      <c r="D14" s="504"/>
      <c r="E14" s="504"/>
      <c r="F14" s="30"/>
      <c r="G14" s="31"/>
      <c r="H14" s="504"/>
      <c r="I14" s="504"/>
      <c r="J14" s="504"/>
      <c r="K14" s="504"/>
      <c r="L14" s="504"/>
      <c r="M14" s="504"/>
      <c r="N14" s="220"/>
      <c r="O14" s="31"/>
      <c r="P14" s="30"/>
      <c r="Q14" s="36"/>
    </row>
    <row r="15" spans="2:17" ht="19.5" customHeight="1">
      <c r="B15" s="505" t="s">
        <v>748</v>
      </c>
      <c r="C15" s="503"/>
      <c r="D15" s="504"/>
      <c r="E15" s="504"/>
      <c r="F15" s="30"/>
      <c r="G15" s="31"/>
      <c r="H15" s="504"/>
      <c r="I15" s="504"/>
      <c r="J15" s="504"/>
      <c r="K15" s="504"/>
      <c r="L15" s="504"/>
      <c r="M15" s="504"/>
      <c r="N15" s="220"/>
      <c r="O15" s="31"/>
      <c r="P15" s="30"/>
      <c r="Q15" s="36"/>
    </row>
    <row r="16" spans="2:17" ht="19.5" customHeight="1">
      <c r="B16" s="502" t="s">
        <v>747</v>
      </c>
      <c r="C16" s="503"/>
      <c r="D16" s="504"/>
      <c r="E16" s="504"/>
      <c r="F16" s="30"/>
      <c r="G16" s="31"/>
      <c r="H16" s="504"/>
      <c r="I16" s="504"/>
      <c r="J16" s="504"/>
      <c r="K16" s="504"/>
      <c r="L16" s="504"/>
      <c r="M16" s="504"/>
      <c r="N16" s="220"/>
      <c r="O16" s="31"/>
      <c r="P16" s="30"/>
      <c r="Q16" s="36"/>
    </row>
    <row r="17" spans="2:17" ht="19.5" customHeight="1">
      <c r="B17" s="502" t="s">
        <v>747</v>
      </c>
      <c r="C17" s="503"/>
      <c r="D17" s="504"/>
      <c r="E17" s="504"/>
      <c r="F17" s="30"/>
      <c r="G17" s="31"/>
      <c r="H17" s="504"/>
      <c r="I17" s="504"/>
      <c r="J17" s="504"/>
      <c r="K17" s="504"/>
      <c r="L17" s="504"/>
      <c r="M17" s="504"/>
      <c r="N17" s="220"/>
      <c r="O17" s="31"/>
      <c r="P17" s="30"/>
      <c r="Q17" s="36"/>
    </row>
    <row r="18" spans="2:17" ht="19.5" customHeight="1">
      <c r="B18" s="502" t="s">
        <v>747</v>
      </c>
      <c r="C18" s="503"/>
      <c r="D18" s="504"/>
      <c r="E18" s="504"/>
      <c r="F18" s="30"/>
      <c r="G18" s="31"/>
      <c r="H18" s="504"/>
      <c r="I18" s="504"/>
      <c r="J18" s="504"/>
      <c r="K18" s="504"/>
      <c r="L18" s="504"/>
      <c r="M18" s="504"/>
      <c r="N18" s="220"/>
      <c r="O18" s="31"/>
      <c r="P18" s="30"/>
      <c r="Q18" s="36"/>
    </row>
    <row r="19" spans="2:17" ht="19.5" customHeight="1">
      <c r="B19" s="502" t="s">
        <v>747</v>
      </c>
      <c r="C19" s="503"/>
      <c r="D19" s="504"/>
      <c r="E19" s="504"/>
      <c r="F19" s="30"/>
      <c r="G19" s="31"/>
      <c r="H19" s="504"/>
      <c r="I19" s="504"/>
      <c r="J19" s="504"/>
      <c r="K19" s="504"/>
      <c r="L19" s="504"/>
      <c r="M19" s="504"/>
      <c r="N19" s="220"/>
      <c r="O19" s="31"/>
      <c r="P19" s="30"/>
      <c r="Q19" s="36"/>
    </row>
    <row r="20" spans="2:17" ht="19.5" customHeight="1">
      <c r="B20" s="506" t="s">
        <v>747</v>
      </c>
      <c r="C20" s="507"/>
      <c r="D20" s="508"/>
      <c r="E20" s="508"/>
      <c r="F20" s="221"/>
      <c r="G20" s="509"/>
      <c r="H20" s="508"/>
      <c r="I20" s="508"/>
      <c r="J20" s="508"/>
      <c r="K20" s="508"/>
      <c r="L20" s="508"/>
      <c r="M20" s="508"/>
      <c r="N20" s="253"/>
      <c r="O20" s="42"/>
      <c r="P20" s="42"/>
      <c r="Q20" s="43"/>
    </row>
    <row r="21" spans="2:17" ht="19.5" customHeight="1">
      <c r="B21" s="776" t="s">
        <v>517</v>
      </c>
      <c r="C21" s="776"/>
      <c r="D21" s="776"/>
      <c r="E21" s="776"/>
      <c r="F21" s="510"/>
      <c r="G21" s="511"/>
      <c r="H21" s="512"/>
      <c r="I21" s="513"/>
      <c r="J21" s="513"/>
      <c r="K21" s="513"/>
      <c r="L21" s="513"/>
      <c r="M21" s="514"/>
      <c r="N21" s="510"/>
      <c r="O21" s="323"/>
      <c r="P21" s="510"/>
      <c r="Q21" s="511"/>
    </row>
    <row r="22" spans="2:17" ht="19.5" customHeight="1">
      <c r="B22" s="776" t="s">
        <v>749</v>
      </c>
      <c r="C22" s="776"/>
      <c r="D22" s="776"/>
      <c r="E22" s="776"/>
      <c r="F22" s="515"/>
      <c r="G22" s="516"/>
      <c r="H22" s="48"/>
      <c r="I22" s="48"/>
      <c r="J22" s="48"/>
      <c r="K22" s="48"/>
      <c r="L22" s="48"/>
      <c r="M22" s="48"/>
      <c r="N22" s="48"/>
      <c r="O22" s="517"/>
      <c r="P22" s="518"/>
      <c r="Q22" s="519"/>
    </row>
    <row r="23" spans="2:17" ht="19.5" customHeight="1">
      <c r="B23" s="776" t="s">
        <v>750</v>
      </c>
      <c r="C23" s="776"/>
      <c r="D23" s="776"/>
      <c r="E23" s="776"/>
      <c r="F23" s="520"/>
      <c r="G23" s="521"/>
      <c r="H23" s="48"/>
      <c r="I23" s="48"/>
      <c r="J23" s="48"/>
      <c r="K23" s="48"/>
      <c r="L23" s="48"/>
      <c r="M23" s="48"/>
      <c r="N23" s="48"/>
      <c r="O23" s="517"/>
      <c r="P23" s="522"/>
      <c r="Q23" s="523"/>
    </row>
    <row r="24" spans="8:13" ht="15.75">
      <c r="H24" s="48"/>
      <c r="I24" s="48"/>
      <c r="J24" s="48"/>
      <c r="K24" s="48"/>
      <c r="L24" s="48"/>
      <c r="M24" s="48"/>
    </row>
    <row r="25" spans="2:13" ht="15.75">
      <c r="B25" s="262"/>
      <c r="C25" s="262"/>
      <c r="H25" s="48"/>
      <c r="I25" s="48"/>
      <c r="J25" s="48"/>
      <c r="K25" s="48"/>
      <c r="L25" s="48"/>
      <c r="M25" s="48"/>
    </row>
    <row r="26" spans="8:13" ht="15.75">
      <c r="H26" s="48"/>
      <c r="I26" s="48"/>
      <c r="J26" s="48"/>
      <c r="K26" s="48"/>
      <c r="L26" s="48"/>
      <c r="M26" s="48"/>
    </row>
  </sheetData>
  <sheetProtection selectLockedCells="1" selectUnlockedCells="1"/>
  <mergeCells count="18">
    <mergeCell ref="B22:E22"/>
    <mergeCell ref="B23:E23"/>
    <mergeCell ref="L7:L8"/>
    <mergeCell ref="M7:M8"/>
    <mergeCell ref="N7:O7"/>
    <mergeCell ref="P7:P8"/>
    <mergeCell ref="J7:J8"/>
    <mergeCell ref="K7:K8"/>
    <mergeCell ref="Q7:Q8"/>
    <mergeCell ref="B21:E21"/>
    <mergeCell ref="B5:Q5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79166666666667" bottom="0.7479166666666667" header="0.5118055555555555" footer="0.5118055555555555"/>
  <pageSetup horizontalDpi="300" verticalDpi="300" orientation="landscape" paperSize="8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3:P36"/>
  <sheetViews>
    <sheetView showGridLines="0" zoomScale="85" zoomScaleNormal="85" zoomScalePageLayoutView="0" workbookViewId="0" topLeftCell="H9">
      <selection activeCell="L22" sqref="L22"/>
    </sheetView>
  </sheetViews>
  <sheetFormatPr defaultColWidth="9.140625" defaultRowHeight="12.75"/>
  <cols>
    <col min="1" max="1" width="9.140625" style="525" customWidth="1"/>
    <col min="2" max="2" width="12.140625" style="525" customWidth="1"/>
    <col min="3" max="3" width="45.28125" style="525" customWidth="1"/>
    <col min="4" max="7" width="16.7109375" style="525" customWidth="1"/>
    <col min="8" max="8" width="41.7109375" style="525" customWidth="1"/>
    <col min="9" max="15" width="23.7109375" style="525" customWidth="1"/>
    <col min="16" max="16" width="3.00390625" style="525" customWidth="1"/>
    <col min="17" max="16384" width="9.140625" style="525" customWidth="1"/>
  </cols>
  <sheetData>
    <row r="2" s="526" customFormat="1" ht="14.25"/>
    <row r="3" spans="2:15" s="526" customFormat="1" ht="20.25"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8" t="s">
        <v>754</v>
      </c>
    </row>
    <row r="4" spans="2:15" s="526" customFormat="1" ht="15.75"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</row>
    <row r="5" spans="2:15" s="526" customFormat="1" ht="15.75" customHeight="1">
      <c r="B5" s="688" t="s">
        <v>755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</row>
    <row r="6" spans="2:15" s="526" customFormat="1" ht="15" customHeight="1">
      <c r="B6" s="527"/>
      <c r="C6" s="256"/>
      <c r="D6" s="529"/>
      <c r="E6" s="529"/>
      <c r="F6" s="529"/>
      <c r="G6" s="529"/>
      <c r="H6" s="527"/>
      <c r="I6" s="527"/>
      <c r="J6" s="527"/>
      <c r="K6" s="527"/>
      <c r="L6" s="527"/>
      <c r="M6" s="527"/>
      <c r="N6" s="527"/>
      <c r="O6" s="527"/>
    </row>
    <row r="7" spans="2:15" s="526" customFormat="1" ht="15.75"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30"/>
      <c r="O7" s="531" t="s">
        <v>1</v>
      </c>
    </row>
    <row r="8" spans="2:15" s="526" customFormat="1" ht="32.25" customHeight="1">
      <c r="B8" s="780" t="s">
        <v>626</v>
      </c>
      <c r="C8" s="781" t="s">
        <v>756</v>
      </c>
      <c r="D8" s="781" t="s">
        <v>757</v>
      </c>
      <c r="E8" s="781" t="s">
        <v>758</v>
      </c>
      <c r="F8" s="781" t="s">
        <v>759</v>
      </c>
      <c r="G8" s="781" t="s">
        <v>858</v>
      </c>
      <c r="H8" s="782" t="s">
        <v>760</v>
      </c>
      <c r="I8" s="781" t="s">
        <v>761</v>
      </c>
      <c r="J8" s="781" t="s">
        <v>799</v>
      </c>
      <c r="K8" s="781"/>
      <c r="L8" s="781"/>
      <c r="M8" s="781"/>
      <c r="N8" s="781" t="s">
        <v>762</v>
      </c>
      <c r="O8" s="783" t="s">
        <v>857</v>
      </c>
    </row>
    <row r="9" spans="2:15" s="526" customFormat="1" ht="62.25" customHeight="1">
      <c r="B9" s="780"/>
      <c r="C9" s="781"/>
      <c r="D9" s="781"/>
      <c r="E9" s="781"/>
      <c r="F9" s="781"/>
      <c r="G9" s="781"/>
      <c r="H9" s="782"/>
      <c r="I9" s="781"/>
      <c r="J9" s="532" t="s">
        <v>854</v>
      </c>
      <c r="K9" s="532" t="s">
        <v>855</v>
      </c>
      <c r="L9" s="532" t="s">
        <v>856</v>
      </c>
      <c r="M9" s="532" t="s">
        <v>819</v>
      </c>
      <c r="N9" s="781"/>
      <c r="O9" s="783"/>
    </row>
    <row r="10" spans="2:15" ht="16.5" customHeight="1">
      <c r="B10" s="784">
        <v>1</v>
      </c>
      <c r="C10" s="785" t="s">
        <v>859</v>
      </c>
      <c r="D10" s="786"/>
      <c r="E10" s="786"/>
      <c r="F10" s="786"/>
      <c r="G10" s="786">
        <v>0</v>
      </c>
      <c r="H10" s="533" t="s">
        <v>763</v>
      </c>
      <c r="I10" s="534">
        <v>2700</v>
      </c>
      <c r="J10" s="535"/>
      <c r="K10" s="535"/>
      <c r="L10" s="535"/>
      <c r="M10" s="534">
        <v>2700</v>
      </c>
      <c r="N10" s="535"/>
      <c r="O10" s="536"/>
    </row>
    <row r="11" spans="2:15" ht="16.5" customHeight="1">
      <c r="B11" s="784"/>
      <c r="C11" s="785"/>
      <c r="D11" s="786"/>
      <c r="E11" s="786"/>
      <c r="F11" s="786"/>
      <c r="G11" s="786"/>
      <c r="H11" s="537" t="s">
        <v>764</v>
      </c>
      <c r="I11" s="538"/>
      <c r="J11" s="539"/>
      <c r="K11" s="539"/>
      <c r="L11" s="539"/>
      <c r="M11" s="538"/>
      <c r="N11" s="539"/>
      <c r="O11" s="540"/>
    </row>
    <row r="12" spans="2:15" ht="16.5" customHeight="1">
      <c r="B12" s="784"/>
      <c r="C12" s="785"/>
      <c r="D12" s="786"/>
      <c r="E12" s="786"/>
      <c r="F12" s="786"/>
      <c r="G12" s="786"/>
      <c r="H12" s="537" t="s">
        <v>765</v>
      </c>
      <c r="I12" s="538">
        <v>13800</v>
      </c>
      <c r="J12" s="539"/>
      <c r="K12" s="539"/>
      <c r="L12" s="539"/>
      <c r="M12" s="538">
        <v>13800</v>
      </c>
      <c r="N12" s="539"/>
      <c r="O12" s="540"/>
    </row>
    <row r="13" spans="2:16" ht="16.5" customHeight="1">
      <c r="B13" s="784"/>
      <c r="C13" s="785"/>
      <c r="D13" s="786"/>
      <c r="E13" s="786"/>
      <c r="F13" s="786"/>
      <c r="G13" s="786"/>
      <c r="H13" s="541" t="s">
        <v>766</v>
      </c>
      <c r="I13" s="542"/>
      <c r="J13" s="543"/>
      <c r="K13" s="543"/>
      <c r="L13" s="543"/>
      <c r="M13" s="542"/>
      <c r="N13" s="543"/>
      <c r="O13" s="544"/>
      <c r="P13" s="545"/>
    </row>
    <row r="14" spans="2:16" ht="16.5" customHeight="1">
      <c r="B14" s="784"/>
      <c r="C14" s="785"/>
      <c r="D14" s="786"/>
      <c r="E14" s="786"/>
      <c r="F14" s="786"/>
      <c r="G14" s="786"/>
      <c r="H14" s="546" t="s">
        <v>767</v>
      </c>
      <c r="I14" s="547">
        <v>16500</v>
      </c>
      <c r="J14" s="548"/>
      <c r="K14" s="548"/>
      <c r="L14" s="548"/>
      <c r="M14" s="547">
        <v>16500</v>
      </c>
      <c r="N14" s="548"/>
      <c r="O14" s="549"/>
      <c r="P14" s="545"/>
    </row>
    <row r="15" spans="2:15" ht="16.5" customHeight="1">
      <c r="B15" s="784">
        <v>2</v>
      </c>
      <c r="C15" s="785" t="s">
        <v>860</v>
      </c>
      <c r="D15" s="786"/>
      <c r="E15" s="786"/>
      <c r="F15" s="786"/>
      <c r="G15" s="786">
        <v>0</v>
      </c>
      <c r="H15" s="550" t="s">
        <v>763</v>
      </c>
      <c r="I15" s="551"/>
      <c r="J15" s="552"/>
      <c r="K15" s="552"/>
      <c r="L15" s="552"/>
      <c r="M15" s="551"/>
      <c r="N15" s="552"/>
      <c r="O15" s="553"/>
    </row>
    <row r="16" spans="2:15" ht="16.5" customHeight="1">
      <c r="B16" s="784"/>
      <c r="C16" s="785"/>
      <c r="D16" s="786"/>
      <c r="E16" s="786"/>
      <c r="F16" s="786"/>
      <c r="G16" s="786"/>
      <c r="H16" s="537" t="s">
        <v>764</v>
      </c>
      <c r="I16" s="538"/>
      <c r="J16" s="539"/>
      <c r="K16" s="539"/>
      <c r="L16" s="539"/>
      <c r="M16" s="538"/>
      <c r="N16" s="539"/>
      <c r="O16" s="540"/>
    </row>
    <row r="17" spans="2:15" ht="16.5" customHeight="1">
      <c r="B17" s="784"/>
      <c r="C17" s="785"/>
      <c r="D17" s="786"/>
      <c r="E17" s="786"/>
      <c r="F17" s="786"/>
      <c r="G17" s="786"/>
      <c r="H17" s="537" t="s">
        <v>765</v>
      </c>
      <c r="I17" s="538">
        <v>5000</v>
      </c>
      <c r="J17" s="539"/>
      <c r="K17" s="539"/>
      <c r="L17" s="539"/>
      <c r="M17" s="538">
        <v>5000</v>
      </c>
      <c r="N17" s="539"/>
      <c r="O17" s="540"/>
    </row>
    <row r="18" spans="2:15" ht="16.5" customHeight="1">
      <c r="B18" s="784"/>
      <c r="C18" s="785"/>
      <c r="D18" s="786"/>
      <c r="E18" s="786"/>
      <c r="F18" s="786"/>
      <c r="G18" s="786"/>
      <c r="H18" s="541" t="s">
        <v>766</v>
      </c>
      <c r="I18" s="542"/>
      <c r="J18" s="543"/>
      <c r="K18" s="543"/>
      <c r="L18" s="543"/>
      <c r="M18" s="542"/>
      <c r="N18" s="543"/>
      <c r="O18" s="544"/>
    </row>
    <row r="19" spans="2:16" ht="16.5" customHeight="1">
      <c r="B19" s="784"/>
      <c r="C19" s="785"/>
      <c r="D19" s="786"/>
      <c r="E19" s="786"/>
      <c r="F19" s="786"/>
      <c r="G19" s="786"/>
      <c r="H19" s="546" t="s">
        <v>767</v>
      </c>
      <c r="I19" s="542">
        <v>5000</v>
      </c>
      <c r="J19" s="543"/>
      <c r="K19" s="543"/>
      <c r="L19" s="548"/>
      <c r="M19" s="542">
        <v>5000</v>
      </c>
      <c r="N19" s="548"/>
      <c r="O19" s="549"/>
      <c r="P19" s="545"/>
    </row>
    <row r="20" spans="2:15" ht="16.5" customHeight="1">
      <c r="B20" s="784">
        <v>3</v>
      </c>
      <c r="C20" s="785" t="s">
        <v>861</v>
      </c>
      <c r="D20" s="786"/>
      <c r="E20" s="786"/>
      <c r="F20" s="786"/>
      <c r="G20" s="786">
        <v>0</v>
      </c>
      <c r="H20" s="533" t="s">
        <v>763</v>
      </c>
      <c r="I20" s="534">
        <v>2700</v>
      </c>
      <c r="J20" s="535"/>
      <c r="K20" s="535"/>
      <c r="L20" s="535"/>
      <c r="M20" s="534">
        <v>2700</v>
      </c>
      <c r="N20" s="535"/>
      <c r="O20" s="536"/>
    </row>
    <row r="21" spans="2:15" ht="16.5" customHeight="1">
      <c r="B21" s="784"/>
      <c r="C21" s="785"/>
      <c r="D21" s="786"/>
      <c r="E21" s="786"/>
      <c r="F21" s="786"/>
      <c r="G21" s="786"/>
      <c r="H21" s="537" t="s">
        <v>764</v>
      </c>
      <c r="I21" s="538"/>
      <c r="J21" s="539"/>
      <c r="K21" s="539"/>
      <c r="L21" s="539"/>
      <c r="M21" s="538"/>
      <c r="N21" s="539"/>
      <c r="O21" s="540"/>
    </row>
    <row r="22" spans="2:15" ht="16.5" customHeight="1">
      <c r="B22" s="784"/>
      <c r="C22" s="785"/>
      <c r="D22" s="786"/>
      <c r="E22" s="786"/>
      <c r="F22" s="786"/>
      <c r="G22" s="786"/>
      <c r="H22" s="537" t="s">
        <v>765</v>
      </c>
      <c r="I22" s="538">
        <v>9700</v>
      </c>
      <c r="J22" s="539"/>
      <c r="K22" s="539"/>
      <c r="L22" s="539"/>
      <c r="M22" s="538">
        <v>9700</v>
      </c>
      <c r="N22" s="539"/>
      <c r="O22" s="540"/>
    </row>
    <row r="23" spans="2:15" ht="16.5" customHeight="1">
      <c r="B23" s="784"/>
      <c r="C23" s="785"/>
      <c r="D23" s="786"/>
      <c r="E23" s="786"/>
      <c r="F23" s="786"/>
      <c r="G23" s="786"/>
      <c r="H23" s="554" t="s">
        <v>766</v>
      </c>
      <c r="I23" s="547"/>
      <c r="J23" s="548"/>
      <c r="K23" s="548"/>
      <c r="L23" s="548"/>
      <c r="M23" s="547"/>
      <c r="N23" s="548"/>
      <c r="O23" s="549"/>
    </row>
    <row r="24" spans="2:16" ht="16.5" customHeight="1">
      <c r="B24" s="784"/>
      <c r="C24" s="785"/>
      <c r="D24" s="786"/>
      <c r="E24" s="786"/>
      <c r="F24" s="786"/>
      <c r="G24" s="786"/>
      <c r="H24" s="546" t="s">
        <v>767</v>
      </c>
      <c r="I24" s="542">
        <v>12400</v>
      </c>
      <c r="J24" s="543"/>
      <c r="K24" s="543"/>
      <c r="L24" s="548"/>
      <c r="M24" s="542">
        <v>12400</v>
      </c>
      <c r="N24" s="548"/>
      <c r="O24" s="549"/>
      <c r="P24" s="545"/>
    </row>
    <row r="25" spans="2:15" ht="16.5" customHeight="1">
      <c r="B25" s="784">
        <v>4</v>
      </c>
      <c r="C25" s="785" t="s">
        <v>862</v>
      </c>
      <c r="D25" s="786"/>
      <c r="E25" s="786"/>
      <c r="F25" s="786"/>
      <c r="G25" s="786">
        <v>0</v>
      </c>
      <c r="H25" s="550" t="s">
        <v>763</v>
      </c>
      <c r="I25" s="551">
        <v>2500</v>
      </c>
      <c r="J25" s="552"/>
      <c r="K25" s="552"/>
      <c r="L25" s="552"/>
      <c r="M25" s="551">
        <v>2500</v>
      </c>
      <c r="N25" s="552"/>
      <c r="O25" s="553"/>
    </row>
    <row r="26" spans="2:15" ht="16.5" customHeight="1">
      <c r="B26" s="784"/>
      <c r="C26" s="785"/>
      <c r="D26" s="786"/>
      <c r="E26" s="786"/>
      <c r="F26" s="786"/>
      <c r="G26" s="786"/>
      <c r="H26" s="537" t="s">
        <v>764</v>
      </c>
      <c r="I26" s="538"/>
      <c r="J26" s="539"/>
      <c r="K26" s="539"/>
      <c r="L26" s="539"/>
      <c r="M26" s="538"/>
      <c r="N26" s="539"/>
      <c r="O26" s="540"/>
    </row>
    <row r="27" spans="2:15" ht="16.5" customHeight="1">
      <c r="B27" s="784"/>
      <c r="C27" s="785"/>
      <c r="D27" s="786"/>
      <c r="E27" s="786"/>
      <c r="F27" s="786"/>
      <c r="G27" s="786"/>
      <c r="H27" s="555" t="s">
        <v>765</v>
      </c>
      <c r="I27" s="556"/>
      <c r="J27" s="557"/>
      <c r="K27" s="557"/>
      <c r="L27" s="557"/>
      <c r="M27" s="556"/>
      <c r="N27" s="557"/>
      <c r="O27" s="558"/>
    </row>
    <row r="28" spans="2:16" ht="16.5" customHeight="1">
      <c r="B28" s="784"/>
      <c r="C28" s="785"/>
      <c r="D28" s="786"/>
      <c r="E28" s="786"/>
      <c r="F28" s="786"/>
      <c r="G28" s="786"/>
      <c r="H28" s="541" t="s">
        <v>766</v>
      </c>
      <c r="I28" s="542"/>
      <c r="J28" s="543"/>
      <c r="K28" s="543"/>
      <c r="L28" s="543"/>
      <c r="M28" s="542"/>
      <c r="N28" s="543"/>
      <c r="O28" s="544"/>
      <c r="P28" s="545"/>
    </row>
    <row r="29" spans="2:16" ht="16.5" customHeight="1">
      <c r="B29" s="784"/>
      <c r="C29" s="785"/>
      <c r="D29" s="786"/>
      <c r="E29" s="786"/>
      <c r="F29" s="786"/>
      <c r="G29" s="786"/>
      <c r="H29" s="546" t="s">
        <v>767</v>
      </c>
      <c r="I29" s="542">
        <v>2500</v>
      </c>
      <c r="J29" s="543"/>
      <c r="K29" s="543"/>
      <c r="L29" s="548"/>
      <c r="M29" s="542">
        <v>2500</v>
      </c>
      <c r="N29" s="548"/>
      <c r="O29" s="549"/>
      <c r="P29" s="545"/>
    </row>
    <row r="30" spans="1:15" ht="16.5" customHeight="1">
      <c r="A30" s="559"/>
      <c r="B30" s="784">
        <v>5</v>
      </c>
      <c r="C30" s="785" t="s">
        <v>863</v>
      </c>
      <c r="D30" s="786"/>
      <c r="E30" s="786"/>
      <c r="F30" s="786"/>
      <c r="G30" s="786">
        <v>0</v>
      </c>
      <c r="H30" s="533" t="s">
        <v>763</v>
      </c>
      <c r="I30" s="534">
        <v>2500</v>
      </c>
      <c r="J30" s="535"/>
      <c r="K30" s="535"/>
      <c r="L30" s="535"/>
      <c r="M30" s="534">
        <v>2500</v>
      </c>
      <c r="N30" s="535"/>
      <c r="O30" s="536"/>
    </row>
    <row r="31" spans="1:15" ht="16.5" customHeight="1">
      <c r="A31" s="559"/>
      <c r="B31" s="784"/>
      <c r="C31" s="785"/>
      <c r="D31" s="786"/>
      <c r="E31" s="786"/>
      <c r="F31" s="786"/>
      <c r="G31" s="786"/>
      <c r="H31" s="537" t="s">
        <v>764</v>
      </c>
      <c r="I31" s="538"/>
      <c r="J31" s="539"/>
      <c r="K31" s="539"/>
      <c r="L31" s="539"/>
      <c r="M31" s="538"/>
      <c r="N31" s="539"/>
      <c r="O31" s="540"/>
    </row>
    <row r="32" spans="1:15" ht="16.5" customHeight="1">
      <c r="A32" s="559"/>
      <c r="B32" s="784"/>
      <c r="C32" s="785"/>
      <c r="D32" s="786"/>
      <c r="E32" s="786"/>
      <c r="F32" s="786"/>
      <c r="G32" s="786"/>
      <c r="H32" s="537" t="s">
        <v>765</v>
      </c>
      <c r="I32" s="538"/>
      <c r="J32" s="539"/>
      <c r="K32" s="539"/>
      <c r="L32" s="560"/>
      <c r="M32" s="538"/>
      <c r="N32" s="560"/>
      <c r="O32" s="540"/>
    </row>
    <row r="33" spans="1:15" ht="16.5" customHeight="1">
      <c r="A33" s="559"/>
      <c r="B33" s="784"/>
      <c r="C33" s="785"/>
      <c r="D33" s="786"/>
      <c r="E33" s="786"/>
      <c r="F33" s="786"/>
      <c r="G33" s="786"/>
      <c r="H33" s="561" t="s">
        <v>766</v>
      </c>
      <c r="I33" s="562"/>
      <c r="J33" s="543"/>
      <c r="K33" s="543"/>
      <c r="L33" s="543"/>
      <c r="M33" s="562"/>
      <c r="N33" s="563"/>
      <c r="O33" s="544"/>
    </row>
    <row r="34" spans="1:16" ht="16.5" customHeight="1">
      <c r="A34" s="559"/>
      <c r="B34" s="784"/>
      <c r="C34" s="785"/>
      <c r="D34" s="786"/>
      <c r="E34" s="786"/>
      <c r="F34" s="786"/>
      <c r="G34" s="786"/>
      <c r="H34" s="564" t="s">
        <v>767</v>
      </c>
      <c r="I34" s="542">
        <v>2500</v>
      </c>
      <c r="J34" s="543"/>
      <c r="K34" s="543"/>
      <c r="L34" s="548"/>
      <c r="M34" s="542">
        <v>2500</v>
      </c>
      <c r="N34" s="565"/>
      <c r="O34" s="566"/>
      <c r="P34" s="545"/>
    </row>
    <row r="35" spans="1:15" ht="38.25" customHeight="1">
      <c r="A35" s="559"/>
      <c r="B35" s="787" t="s">
        <v>768</v>
      </c>
      <c r="C35" s="787"/>
      <c r="D35" s="787"/>
      <c r="E35" s="787"/>
      <c r="F35" s="567"/>
      <c r="G35" s="568">
        <v>0</v>
      </c>
      <c r="H35" s="569"/>
      <c r="I35" s="605">
        <f>I14+I19+I24+I29+I34</f>
        <v>38900</v>
      </c>
      <c r="J35" s="570"/>
      <c r="K35" s="570"/>
      <c r="L35" s="605"/>
      <c r="M35" s="605">
        <f>M14+M19+M24+M29+M34</f>
        <v>38900</v>
      </c>
      <c r="N35" s="570"/>
      <c r="O35" s="571"/>
    </row>
    <row r="36" spans="2:15" ht="24.75" customHeight="1">
      <c r="B36" s="572"/>
      <c r="C36" s="572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19.5" customHeight="1"/>
    <row r="45" ht="19.5" customHeight="1"/>
    <row r="46" ht="19.5" customHeight="1"/>
  </sheetData>
  <sheetProtection selectLockedCells="1" selectUnlockedCells="1"/>
  <mergeCells count="43">
    <mergeCell ref="B35:E35"/>
    <mergeCell ref="B30:B34"/>
    <mergeCell ref="C30:C34"/>
    <mergeCell ref="D30:D34"/>
    <mergeCell ref="E30:E34"/>
    <mergeCell ref="F30:F34"/>
    <mergeCell ref="G30:G34"/>
    <mergeCell ref="B25:B29"/>
    <mergeCell ref="C25:C29"/>
    <mergeCell ref="D25:D29"/>
    <mergeCell ref="E25:E29"/>
    <mergeCell ref="F25:F29"/>
    <mergeCell ref="G25:G29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</mergeCells>
  <conditionalFormatting sqref="N34">
    <cfRule type="expression" priority="1" dxfId="0" stopIfTrue="1">
      <formula>$J$2&gt;0</formula>
    </cfRule>
  </conditionalFormatting>
  <conditionalFormatting sqref="N10:N14">
    <cfRule type="expression" priority="2" dxfId="0" stopIfTrue="1">
      <formula>$J$2&gt;0</formula>
    </cfRule>
  </conditionalFormatting>
  <conditionalFormatting sqref="O10:O14">
    <cfRule type="expression" priority="3" dxfId="0" stopIfTrue="1">
      <formula>$N$2&gt;0</formula>
    </cfRule>
  </conditionalFormatting>
  <conditionalFormatting sqref="O10:O14">
    <cfRule type="expression" priority="4" dxfId="0" stopIfTrue="1">
      <formula>$O$2&gt;0</formula>
    </cfRule>
  </conditionalFormatting>
  <conditionalFormatting sqref="N10:N14">
    <cfRule type="expression" priority="5" dxfId="0" stopIfTrue="1">
      <formula>#REF!&gt;0</formula>
    </cfRule>
  </conditionalFormatting>
  <conditionalFormatting sqref="N15:N18">
    <cfRule type="expression" priority="6" dxfId="0" stopIfTrue="1">
      <formula>$J$2&gt;0</formula>
    </cfRule>
  </conditionalFormatting>
  <conditionalFormatting sqref="O15:O18">
    <cfRule type="expression" priority="7" dxfId="0" stopIfTrue="1">
      <formula>$N$2&gt;0</formula>
    </cfRule>
  </conditionalFormatting>
  <conditionalFormatting sqref="O15:O18">
    <cfRule type="expression" priority="8" dxfId="0" stopIfTrue="1">
      <formula>$O$2&gt;0</formula>
    </cfRule>
  </conditionalFormatting>
  <conditionalFormatting sqref="N15:N18">
    <cfRule type="expression" priority="9" dxfId="0" stopIfTrue="1">
      <formula>#REF!&gt;0</formula>
    </cfRule>
  </conditionalFormatting>
  <conditionalFormatting sqref="N20:N23">
    <cfRule type="expression" priority="10" dxfId="0" stopIfTrue="1">
      <formula>$J$2&gt;0</formula>
    </cfRule>
  </conditionalFormatting>
  <conditionalFormatting sqref="O20:O23">
    <cfRule type="expression" priority="11" dxfId="0" stopIfTrue="1">
      <formula>$N$2&gt;0</formula>
    </cfRule>
  </conditionalFormatting>
  <conditionalFormatting sqref="O20:O23">
    <cfRule type="expression" priority="12" dxfId="0" stopIfTrue="1">
      <formula>$O$2&gt;0</formula>
    </cfRule>
  </conditionalFormatting>
  <conditionalFormatting sqref="N20:N23">
    <cfRule type="expression" priority="13" dxfId="0" stopIfTrue="1">
      <formula>#REF!&gt;0</formula>
    </cfRule>
  </conditionalFormatting>
  <conditionalFormatting sqref="N25:N28">
    <cfRule type="expression" priority="14" dxfId="0" stopIfTrue="1">
      <formula>$J$2&gt;0</formula>
    </cfRule>
  </conditionalFormatting>
  <conditionalFormatting sqref="O25:O28">
    <cfRule type="expression" priority="15" dxfId="0" stopIfTrue="1">
      <formula>$N$2&gt;0</formula>
    </cfRule>
  </conditionalFormatting>
  <conditionalFormatting sqref="O25:O28">
    <cfRule type="expression" priority="16" dxfId="0" stopIfTrue="1">
      <formula>$O$2&gt;0</formula>
    </cfRule>
  </conditionalFormatting>
  <conditionalFormatting sqref="N25:N28">
    <cfRule type="expression" priority="17" dxfId="0" stopIfTrue="1">
      <formula>#REF!&gt;0</formula>
    </cfRule>
  </conditionalFormatting>
  <conditionalFormatting sqref="N30:N33">
    <cfRule type="expression" priority="18" dxfId="0" stopIfTrue="1">
      <formula>$J$2&gt;0</formula>
    </cfRule>
  </conditionalFormatting>
  <conditionalFormatting sqref="O30:O33">
    <cfRule type="expression" priority="19" dxfId="0" stopIfTrue="1">
      <formula>$N$2&gt;0</formula>
    </cfRule>
  </conditionalFormatting>
  <conditionalFormatting sqref="O30:O33">
    <cfRule type="expression" priority="20" dxfId="0" stopIfTrue="1">
      <formula>$O$2&gt;0</formula>
    </cfRule>
  </conditionalFormatting>
  <conditionalFormatting sqref="N30:N33">
    <cfRule type="expression" priority="21" dxfId="0" stopIfTrue="1">
      <formula>#REF!&gt;0</formula>
    </cfRule>
  </conditionalFormatting>
  <conditionalFormatting sqref="N19">
    <cfRule type="expression" priority="22" dxfId="0" stopIfTrue="1">
      <formula>$J$2&gt;0</formula>
    </cfRule>
  </conditionalFormatting>
  <conditionalFormatting sqref="O19">
    <cfRule type="expression" priority="23" dxfId="0" stopIfTrue="1">
      <formula>$N$2&gt;0</formula>
    </cfRule>
  </conditionalFormatting>
  <conditionalFormatting sqref="O19">
    <cfRule type="expression" priority="24" dxfId="0" stopIfTrue="1">
      <formula>$O$2&gt;0</formula>
    </cfRule>
  </conditionalFormatting>
  <conditionalFormatting sqref="N19">
    <cfRule type="expression" priority="25" dxfId="0" stopIfTrue="1">
      <formula>#REF!&gt;0</formula>
    </cfRule>
  </conditionalFormatting>
  <conditionalFormatting sqref="N24">
    <cfRule type="expression" priority="26" dxfId="0" stopIfTrue="1">
      <formula>$J$2&gt;0</formula>
    </cfRule>
  </conditionalFormatting>
  <conditionalFormatting sqref="O24">
    <cfRule type="expression" priority="27" dxfId="0" stopIfTrue="1">
      <formula>$N$2&gt;0</formula>
    </cfRule>
  </conditionalFormatting>
  <conditionalFormatting sqref="O24">
    <cfRule type="expression" priority="28" dxfId="0" stopIfTrue="1">
      <formula>$O$2&gt;0</formula>
    </cfRule>
  </conditionalFormatting>
  <conditionalFormatting sqref="N24">
    <cfRule type="expression" priority="29" dxfId="0" stopIfTrue="1">
      <formula>#REF!&gt;0</formula>
    </cfRule>
  </conditionalFormatting>
  <conditionalFormatting sqref="N29">
    <cfRule type="expression" priority="30" dxfId="0" stopIfTrue="1">
      <formula>$J$2&gt;0</formula>
    </cfRule>
  </conditionalFormatting>
  <conditionalFormatting sqref="O29">
    <cfRule type="expression" priority="31" dxfId="0" stopIfTrue="1">
      <formula>$N$2&gt;0</formula>
    </cfRule>
  </conditionalFormatting>
  <conditionalFormatting sqref="O29">
    <cfRule type="expression" priority="32" dxfId="0" stopIfTrue="1">
      <formula>$O$2&gt;0</formula>
    </cfRule>
  </conditionalFormatting>
  <conditionalFormatting sqref="N29">
    <cfRule type="expression" priority="33" dxfId="0" stopIfTrue="1">
      <formula>#REF!&gt;0</formula>
    </cfRule>
  </conditionalFormatting>
  <conditionalFormatting sqref="O34">
    <cfRule type="expression" priority="34" dxfId="0" stopIfTrue="1">
      <formula>$N$2&gt;0</formula>
    </cfRule>
  </conditionalFormatting>
  <conditionalFormatting sqref="O34">
    <cfRule type="expression" priority="35" dxfId="0" stopIfTrue="1">
      <formula>$O$2&gt;0</formula>
    </cfRule>
  </conditionalFormatting>
  <conditionalFormatting sqref="N34">
    <cfRule type="expression" priority="36" dxfId="0" stopIfTrue="1">
      <formula>#REF!&gt;0</formula>
    </cfRule>
  </conditionalFormatting>
  <printOptions/>
  <pageMargins left="0.35433070866141736" right="0" top="0.5905511811023623" bottom="0.1968503937007874" header="0.5118110236220472" footer="0.5118110236220472"/>
  <pageSetup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IV91"/>
  <sheetViews>
    <sheetView showGridLines="0" zoomScale="55" zoomScaleNormal="55" zoomScalePageLayoutView="0" workbookViewId="0" topLeftCell="A1">
      <selection activeCell="F63" sqref="F63"/>
    </sheetView>
  </sheetViews>
  <sheetFormatPr defaultColWidth="9.140625" defaultRowHeight="12.75"/>
  <cols>
    <col min="1" max="1" width="5.00390625" style="44" customWidth="1"/>
    <col min="2" max="2" width="18.421875" style="44" customWidth="1"/>
    <col min="3" max="3" width="103.00390625" style="44" customWidth="1"/>
    <col min="4" max="4" width="22.28125" style="44" customWidth="1"/>
    <col min="5" max="6" width="25.7109375" style="0" customWidth="1"/>
    <col min="7" max="7" width="14.8515625" style="44" customWidth="1"/>
    <col min="8" max="8" width="9.140625" style="44" customWidth="1"/>
    <col min="9" max="9" width="12.28125" style="44" customWidth="1"/>
    <col min="10" max="10" width="13.421875" style="44" customWidth="1"/>
    <col min="11" max="16384" width="9.140625" style="44" customWidth="1"/>
  </cols>
  <sheetData>
    <row r="2" ht="27" customHeight="1">
      <c r="F2" s="46" t="s">
        <v>335</v>
      </c>
    </row>
    <row r="3" spans="1:256" ht="15.75">
      <c r="A3"/>
      <c r="B3" s="47"/>
      <c r="C3"/>
      <c r="D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6" ht="27" customHeight="1">
      <c r="B4" s="680" t="s">
        <v>534</v>
      </c>
      <c r="C4" s="680"/>
      <c r="D4" s="680"/>
      <c r="E4" s="680"/>
      <c r="F4" s="680"/>
    </row>
    <row r="5" spans="5:6" ht="32.25" customHeight="1" hidden="1">
      <c r="E5" s="44"/>
      <c r="F5" s="44"/>
    </row>
    <row r="6" spans="5:6" ht="15.75" customHeight="1" hidden="1">
      <c r="E6" s="44"/>
      <c r="F6" s="44"/>
    </row>
    <row r="7" spans="5:6" ht="28.5" customHeight="1" thickBot="1">
      <c r="E7" s="48"/>
      <c r="F7" s="49" t="s">
        <v>1</v>
      </c>
    </row>
    <row r="8" spans="2:6" ht="44.25" customHeight="1">
      <c r="B8" s="681" t="s">
        <v>2</v>
      </c>
      <c r="C8" s="683" t="s">
        <v>3</v>
      </c>
      <c r="D8" s="685" t="s">
        <v>336</v>
      </c>
      <c r="E8" s="681" t="s">
        <v>792</v>
      </c>
      <c r="F8" s="685" t="s">
        <v>793</v>
      </c>
    </row>
    <row r="9" spans="2:6" ht="56.25" customHeight="1" thickBot="1">
      <c r="B9" s="682"/>
      <c r="C9" s="684"/>
      <c r="D9" s="686"/>
      <c r="E9" s="682"/>
      <c r="F9" s="686"/>
    </row>
    <row r="10" spans="2:6" s="50" customFormat="1" ht="34.5" customHeight="1">
      <c r="B10" s="51"/>
      <c r="C10" s="52" t="s">
        <v>337</v>
      </c>
      <c r="D10" s="53"/>
      <c r="E10" s="30"/>
      <c r="F10" s="36"/>
    </row>
    <row r="11" spans="2:6" s="54" customFormat="1" ht="34.5" customHeight="1">
      <c r="B11" s="55" t="s">
        <v>338</v>
      </c>
      <c r="C11" s="56" t="s">
        <v>339</v>
      </c>
      <c r="D11" s="57">
        <v>1001</v>
      </c>
      <c r="E11" s="30">
        <f>E12+E19+E26+E27</f>
        <v>215326</v>
      </c>
      <c r="F11" s="30">
        <f>F12+F19+F26+F27</f>
        <v>214434</v>
      </c>
    </row>
    <row r="12" spans="2:6" s="50" customFormat="1" ht="34.5" customHeight="1">
      <c r="B12" s="55">
        <v>60</v>
      </c>
      <c r="C12" s="56" t="s">
        <v>340</v>
      </c>
      <c r="D12" s="57">
        <v>1002</v>
      </c>
      <c r="E12" s="30">
        <f>E13+E14+E15+E16+E17+E18</f>
        <v>0</v>
      </c>
      <c r="F12" s="30">
        <f>F13+F14+F15+F16+F17+F18</f>
        <v>0</v>
      </c>
    </row>
    <row r="13" spans="2:6" s="50" customFormat="1" ht="34.5" customHeight="1">
      <c r="B13" s="58">
        <v>600</v>
      </c>
      <c r="C13" s="59" t="s">
        <v>341</v>
      </c>
      <c r="D13" s="60">
        <v>1003</v>
      </c>
      <c r="E13" s="30"/>
      <c r="F13" s="36"/>
    </row>
    <row r="14" spans="2:6" s="50" customFormat="1" ht="34.5" customHeight="1">
      <c r="B14" s="58">
        <v>601</v>
      </c>
      <c r="C14" s="59" t="s">
        <v>342</v>
      </c>
      <c r="D14" s="60">
        <v>1004</v>
      </c>
      <c r="E14" s="30"/>
      <c r="F14" s="36"/>
    </row>
    <row r="15" spans="2:6" s="50" customFormat="1" ht="34.5" customHeight="1">
      <c r="B15" s="58">
        <v>602</v>
      </c>
      <c r="C15" s="59" t="s">
        <v>343</v>
      </c>
      <c r="D15" s="60">
        <v>1005</v>
      </c>
      <c r="E15" s="30"/>
      <c r="F15" s="36"/>
    </row>
    <row r="16" spans="2:6" s="50" customFormat="1" ht="34.5" customHeight="1">
      <c r="B16" s="58">
        <v>603</v>
      </c>
      <c r="C16" s="59" t="s">
        <v>344</v>
      </c>
      <c r="D16" s="60">
        <v>1006</v>
      </c>
      <c r="E16" s="30"/>
      <c r="F16" s="36"/>
    </row>
    <row r="17" spans="2:6" s="50" customFormat="1" ht="34.5" customHeight="1">
      <c r="B17" s="58">
        <v>604</v>
      </c>
      <c r="C17" s="59" t="s">
        <v>345</v>
      </c>
      <c r="D17" s="60">
        <v>1007</v>
      </c>
      <c r="E17" s="30"/>
      <c r="F17" s="36"/>
    </row>
    <row r="18" spans="2:6" s="50" customFormat="1" ht="34.5" customHeight="1">
      <c r="B18" s="58">
        <v>605</v>
      </c>
      <c r="C18" s="59" t="s">
        <v>346</v>
      </c>
      <c r="D18" s="60">
        <v>1008</v>
      </c>
      <c r="E18" s="30"/>
      <c r="F18" s="36"/>
    </row>
    <row r="19" spans="2:6" s="50" customFormat="1" ht="34.5" customHeight="1">
      <c r="B19" s="55">
        <v>61</v>
      </c>
      <c r="C19" s="56" t="s">
        <v>347</v>
      </c>
      <c r="D19" s="57">
        <v>1009</v>
      </c>
      <c r="E19" s="30">
        <f>E20+E21+E22+E23+E24+E25</f>
        <v>214876</v>
      </c>
      <c r="F19" s="30">
        <f>F20+F21+F22+F23+F24+F25</f>
        <v>214049</v>
      </c>
    </row>
    <row r="20" spans="2:6" s="50" customFormat="1" ht="34.5" customHeight="1">
      <c r="B20" s="58">
        <v>610</v>
      </c>
      <c r="C20" s="59" t="s">
        <v>348</v>
      </c>
      <c r="D20" s="60">
        <v>1010</v>
      </c>
      <c r="E20" s="30"/>
      <c r="F20" s="36"/>
    </row>
    <row r="21" spans="2:6" s="50" customFormat="1" ht="34.5" customHeight="1">
      <c r="B21" s="58">
        <v>611</v>
      </c>
      <c r="C21" s="59" t="s">
        <v>349</v>
      </c>
      <c r="D21" s="60">
        <v>1011</v>
      </c>
      <c r="E21" s="30"/>
      <c r="F21" s="36"/>
    </row>
    <row r="22" spans="2:6" s="50" customFormat="1" ht="34.5" customHeight="1">
      <c r="B22" s="58">
        <v>612</v>
      </c>
      <c r="C22" s="59" t="s">
        <v>350</v>
      </c>
      <c r="D22" s="60">
        <v>1012</v>
      </c>
      <c r="E22" s="30"/>
      <c r="F22" s="36"/>
    </row>
    <row r="23" spans="2:6" s="50" customFormat="1" ht="34.5" customHeight="1">
      <c r="B23" s="58">
        <v>613</v>
      </c>
      <c r="C23" s="59" t="s">
        <v>351</v>
      </c>
      <c r="D23" s="60">
        <v>1013</v>
      </c>
      <c r="E23" s="30"/>
      <c r="F23" s="36"/>
    </row>
    <row r="24" spans="2:6" s="50" customFormat="1" ht="34.5" customHeight="1">
      <c r="B24" s="58">
        <v>614</v>
      </c>
      <c r="C24" s="59" t="s">
        <v>352</v>
      </c>
      <c r="D24" s="60">
        <v>1014</v>
      </c>
      <c r="E24" s="30">
        <v>214876</v>
      </c>
      <c r="F24" s="36">
        <v>214049</v>
      </c>
    </row>
    <row r="25" spans="2:6" s="50" customFormat="1" ht="34.5" customHeight="1">
      <c r="B25" s="58">
        <v>615</v>
      </c>
      <c r="C25" s="59" t="s">
        <v>353</v>
      </c>
      <c r="D25" s="60">
        <v>1015</v>
      </c>
      <c r="E25" s="30"/>
      <c r="F25" s="36"/>
    </row>
    <row r="26" spans="2:6" s="50" customFormat="1" ht="34.5" customHeight="1">
      <c r="B26" s="58">
        <v>64</v>
      </c>
      <c r="C26" s="56" t="s">
        <v>354</v>
      </c>
      <c r="D26" s="57">
        <v>1016</v>
      </c>
      <c r="E26" s="30"/>
      <c r="F26" s="36"/>
    </row>
    <row r="27" spans="2:6" s="50" customFormat="1" ht="34.5" customHeight="1">
      <c r="B27" s="58">
        <v>65</v>
      </c>
      <c r="C27" s="56" t="s">
        <v>355</v>
      </c>
      <c r="D27" s="60">
        <v>1017</v>
      </c>
      <c r="E27" s="30">
        <v>450</v>
      </c>
      <c r="F27" s="36">
        <v>385</v>
      </c>
    </row>
    <row r="28" spans="2:6" s="50" customFormat="1" ht="34.5" customHeight="1">
      <c r="B28" s="55"/>
      <c r="C28" s="56" t="s">
        <v>356</v>
      </c>
      <c r="D28" s="61"/>
      <c r="E28" s="30"/>
      <c r="F28" s="36"/>
    </row>
    <row r="29" spans="2:6" s="50" customFormat="1" ht="39.75" customHeight="1">
      <c r="B29" s="55" t="s">
        <v>357</v>
      </c>
      <c r="C29" s="56" t="s">
        <v>358</v>
      </c>
      <c r="D29" s="62">
        <v>1018</v>
      </c>
      <c r="E29" s="30">
        <v>217562</v>
      </c>
      <c r="F29" s="36">
        <v>213910</v>
      </c>
    </row>
    <row r="30" spans="2:6" s="50" customFormat="1" ht="34.5" customHeight="1">
      <c r="B30" s="58">
        <v>50</v>
      </c>
      <c r="C30" s="59" t="s">
        <v>359</v>
      </c>
      <c r="D30" s="60">
        <v>1019</v>
      </c>
      <c r="E30" s="30">
        <v>67110</v>
      </c>
      <c r="F30" s="36">
        <v>58874</v>
      </c>
    </row>
    <row r="31" spans="2:6" s="50" customFormat="1" ht="34.5" customHeight="1">
      <c r="B31" s="58">
        <v>62</v>
      </c>
      <c r="C31" s="59" t="s">
        <v>360</v>
      </c>
      <c r="D31" s="60">
        <v>1020</v>
      </c>
      <c r="E31" s="30">
        <v>4200</v>
      </c>
      <c r="F31" s="36">
        <v>0</v>
      </c>
    </row>
    <row r="32" spans="2:6" s="50" customFormat="1" ht="34.5" customHeight="1">
      <c r="B32" s="58">
        <v>630</v>
      </c>
      <c r="C32" s="59" t="s">
        <v>361</v>
      </c>
      <c r="D32" s="60">
        <v>1021</v>
      </c>
      <c r="E32" s="30"/>
      <c r="F32" s="36"/>
    </row>
    <row r="33" spans="2:6" s="50" customFormat="1" ht="34.5" customHeight="1">
      <c r="B33" s="58">
        <v>631</v>
      </c>
      <c r="C33" s="59" t="s">
        <v>362</v>
      </c>
      <c r="D33" s="60">
        <v>1022</v>
      </c>
      <c r="E33" s="30"/>
      <c r="F33" s="36"/>
    </row>
    <row r="34" spans="2:6" s="50" customFormat="1" ht="34.5" customHeight="1">
      <c r="B34" s="58" t="s">
        <v>363</v>
      </c>
      <c r="C34" s="59" t="s">
        <v>364</v>
      </c>
      <c r="D34" s="60">
        <v>1023</v>
      </c>
      <c r="E34" s="30">
        <v>12560</v>
      </c>
      <c r="F34" s="36">
        <v>12519</v>
      </c>
    </row>
    <row r="35" spans="2:6" s="50" customFormat="1" ht="34.5" customHeight="1">
      <c r="B35" s="58">
        <v>513</v>
      </c>
      <c r="C35" s="59" t="s">
        <v>365</v>
      </c>
      <c r="D35" s="60">
        <v>1024</v>
      </c>
      <c r="E35" s="30">
        <v>91312</v>
      </c>
      <c r="F35" s="36">
        <v>91245</v>
      </c>
    </row>
    <row r="36" spans="2:6" s="50" customFormat="1" ht="34.5" customHeight="1">
      <c r="B36" s="58">
        <v>52</v>
      </c>
      <c r="C36" s="59" t="s">
        <v>366</v>
      </c>
      <c r="D36" s="60">
        <v>1025</v>
      </c>
      <c r="E36" s="30">
        <v>35569</v>
      </c>
      <c r="F36" s="36">
        <v>34185</v>
      </c>
    </row>
    <row r="37" spans="2:6" s="50" customFormat="1" ht="34.5" customHeight="1">
      <c r="B37" s="58">
        <v>53</v>
      </c>
      <c r="C37" s="59" t="s">
        <v>367</v>
      </c>
      <c r="D37" s="60">
        <v>1026</v>
      </c>
      <c r="E37" s="30">
        <v>7506</v>
      </c>
      <c r="F37" s="36">
        <v>7469</v>
      </c>
    </row>
    <row r="38" spans="2:6" s="50" customFormat="1" ht="34.5" customHeight="1">
      <c r="B38" s="58">
        <v>540</v>
      </c>
      <c r="C38" s="59" t="s">
        <v>368</v>
      </c>
      <c r="D38" s="60">
        <v>1027</v>
      </c>
      <c r="E38" s="30">
        <v>2000</v>
      </c>
      <c r="F38" s="36">
        <v>1934</v>
      </c>
    </row>
    <row r="39" spans="2:6" s="50" customFormat="1" ht="34.5" customHeight="1">
      <c r="B39" s="58" t="s">
        <v>369</v>
      </c>
      <c r="C39" s="59" t="s">
        <v>370</v>
      </c>
      <c r="D39" s="60">
        <v>1028</v>
      </c>
      <c r="E39" s="30"/>
      <c r="F39" s="36"/>
    </row>
    <row r="40" spans="2:6" s="63" customFormat="1" ht="34.5" customHeight="1">
      <c r="B40" s="58">
        <v>55</v>
      </c>
      <c r="C40" s="59" t="s">
        <v>371</v>
      </c>
      <c r="D40" s="60">
        <v>1029</v>
      </c>
      <c r="E40" s="30">
        <v>5705</v>
      </c>
      <c r="F40" s="36">
        <v>4850</v>
      </c>
    </row>
    <row r="41" spans="2:6" s="63" customFormat="1" ht="34.5" customHeight="1">
      <c r="B41" s="55"/>
      <c r="C41" s="56" t="s">
        <v>372</v>
      </c>
      <c r="D41" s="57">
        <v>1030</v>
      </c>
      <c r="E41" s="30"/>
      <c r="F41" s="36">
        <v>524</v>
      </c>
    </row>
    <row r="42" spans="2:6" s="63" customFormat="1" ht="34.5" customHeight="1">
      <c r="B42" s="55"/>
      <c r="C42" s="56" t="s">
        <v>373</v>
      </c>
      <c r="D42" s="57">
        <v>1031</v>
      </c>
      <c r="E42" s="30">
        <f>E29-E11</f>
        <v>2236</v>
      </c>
      <c r="F42" s="36"/>
    </row>
    <row r="43" spans="2:6" s="63" customFormat="1" ht="34.5" customHeight="1">
      <c r="B43" s="55">
        <v>66</v>
      </c>
      <c r="C43" s="56" t="s">
        <v>374</v>
      </c>
      <c r="D43" s="57">
        <v>1032</v>
      </c>
      <c r="E43" s="30">
        <f>E44+E49+E50</f>
        <v>2800</v>
      </c>
      <c r="F43" s="30">
        <f>F44+F49+F50</f>
        <v>2622</v>
      </c>
    </row>
    <row r="44" spans="2:6" s="63" customFormat="1" ht="34.5" customHeight="1">
      <c r="B44" s="55" t="s">
        <v>375</v>
      </c>
      <c r="C44" s="56" t="s">
        <v>376</v>
      </c>
      <c r="D44" s="57">
        <v>1033</v>
      </c>
      <c r="E44" s="30">
        <f>E45+E46+E47+E48</f>
        <v>0</v>
      </c>
      <c r="F44" s="30">
        <f>F45+F46+F47+F48</f>
        <v>0</v>
      </c>
    </row>
    <row r="45" spans="2:6" s="63" customFormat="1" ht="34.5" customHeight="1">
      <c r="B45" s="58">
        <v>660</v>
      </c>
      <c r="C45" s="59" t="s">
        <v>377</v>
      </c>
      <c r="D45" s="60">
        <v>1034</v>
      </c>
      <c r="E45" s="30"/>
      <c r="F45" s="36"/>
    </row>
    <row r="46" spans="2:6" s="63" customFormat="1" ht="34.5" customHeight="1">
      <c r="B46" s="58">
        <v>661</v>
      </c>
      <c r="C46" s="59" t="s">
        <v>378</v>
      </c>
      <c r="D46" s="60">
        <v>1035</v>
      </c>
      <c r="E46" s="30"/>
      <c r="F46" s="36"/>
    </row>
    <row r="47" spans="2:6" s="63" customFormat="1" ht="34.5" customHeight="1">
      <c r="B47" s="58">
        <v>665</v>
      </c>
      <c r="C47" s="59" t="s">
        <v>379</v>
      </c>
      <c r="D47" s="60">
        <v>1036</v>
      </c>
      <c r="E47" s="30"/>
      <c r="F47" s="36"/>
    </row>
    <row r="48" spans="2:6" s="63" customFormat="1" ht="34.5" customHeight="1">
      <c r="B48" s="58">
        <v>669</v>
      </c>
      <c r="C48" s="59" t="s">
        <v>380</v>
      </c>
      <c r="D48" s="60">
        <v>1037</v>
      </c>
      <c r="E48" s="30"/>
      <c r="F48" s="36"/>
    </row>
    <row r="49" spans="2:6" s="63" customFormat="1" ht="34.5" customHeight="1">
      <c r="B49" s="55">
        <v>662</v>
      </c>
      <c r="C49" s="56" t="s">
        <v>381</v>
      </c>
      <c r="D49" s="57">
        <v>1038</v>
      </c>
      <c r="E49" s="30">
        <v>2800</v>
      </c>
      <c r="F49" s="36">
        <v>2622</v>
      </c>
    </row>
    <row r="50" spans="2:6" s="63" customFormat="1" ht="34.5" customHeight="1">
      <c r="B50" s="55" t="s">
        <v>382</v>
      </c>
      <c r="C50" s="56" t="s">
        <v>383</v>
      </c>
      <c r="D50" s="57">
        <v>1039</v>
      </c>
      <c r="E50" s="30"/>
      <c r="F50" s="36"/>
    </row>
    <row r="51" spans="2:6" s="63" customFormat="1" ht="34.5" customHeight="1">
      <c r="B51" s="55">
        <v>56</v>
      </c>
      <c r="C51" s="56" t="s">
        <v>384</v>
      </c>
      <c r="D51" s="57">
        <v>1040</v>
      </c>
      <c r="E51" s="30">
        <f>E52+E57+E58</f>
        <v>500</v>
      </c>
      <c r="F51" s="30">
        <f>F52+F57+F58</f>
        <v>181</v>
      </c>
    </row>
    <row r="52" spans="2:6" ht="34.5" customHeight="1">
      <c r="B52" s="55" t="s">
        <v>385</v>
      </c>
      <c r="C52" s="56" t="s">
        <v>386</v>
      </c>
      <c r="D52" s="57">
        <v>1041</v>
      </c>
      <c r="E52" s="30">
        <f>E53+E54+E55+E56</f>
        <v>0</v>
      </c>
      <c r="F52" s="30">
        <f>F53+F54+F55+F56</f>
        <v>0</v>
      </c>
    </row>
    <row r="53" spans="2:6" ht="34.5" customHeight="1">
      <c r="B53" s="58">
        <v>560</v>
      </c>
      <c r="C53" s="59" t="s">
        <v>387</v>
      </c>
      <c r="D53" s="60">
        <v>1042</v>
      </c>
      <c r="E53" s="30"/>
      <c r="F53" s="36"/>
    </row>
    <row r="54" spans="2:6" ht="34.5" customHeight="1">
      <c r="B54" s="58">
        <v>561</v>
      </c>
      <c r="C54" s="59" t="s">
        <v>388</v>
      </c>
      <c r="D54" s="60">
        <v>1043</v>
      </c>
      <c r="E54" s="30"/>
      <c r="F54" s="36"/>
    </row>
    <row r="55" spans="2:6" ht="34.5" customHeight="1">
      <c r="B55" s="58">
        <v>565</v>
      </c>
      <c r="C55" s="59" t="s">
        <v>389</v>
      </c>
      <c r="D55" s="60">
        <v>1044</v>
      </c>
      <c r="E55" s="30"/>
      <c r="F55" s="36"/>
    </row>
    <row r="56" spans="2:6" ht="34.5" customHeight="1">
      <c r="B56" s="58" t="s">
        <v>390</v>
      </c>
      <c r="C56" s="59" t="s">
        <v>391</v>
      </c>
      <c r="D56" s="60">
        <v>1045</v>
      </c>
      <c r="E56" s="30"/>
      <c r="F56" s="36"/>
    </row>
    <row r="57" spans="2:6" ht="34.5" customHeight="1">
      <c r="B57" s="58">
        <v>562</v>
      </c>
      <c r="C57" s="56" t="s">
        <v>392</v>
      </c>
      <c r="D57" s="57">
        <v>1046</v>
      </c>
      <c r="E57" s="30">
        <v>500</v>
      </c>
      <c r="F57" s="36">
        <v>181</v>
      </c>
    </row>
    <row r="58" spans="2:6" ht="34.5" customHeight="1">
      <c r="B58" s="55" t="s">
        <v>393</v>
      </c>
      <c r="C58" s="56" t="s">
        <v>394</v>
      </c>
      <c r="D58" s="57">
        <v>1047</v>
      </c>
      <c r="E58" s="30"/>
      <c r="F58" s="36"/>
    </row>
    <row r="59" spans="2:6" ht="34.5" customHeight="1">
      <c r="B59" s="55"/>
      <c r="C59" s="56" t="s">
        <v>395</v>
      </c>
      <c r="D59" s="57">
        <v>1048</v>
      </c>
      <c r="E59" s="30">
        <f>E43-E51</f>
        <v>2300</v>
      </c>
      <c r="F59" s="30">
        <f>F43-F51</f>
        <v>2441</v>
      </c>
    </row>
    <row r="60" spans="2:6" ht="34.5" customHeight="1">
      <c r="B60" s="55"/>
      <c r="C60" s="56" t="s">
        <v>396</v>
      </c>
      <c r="D60" s="57">
        <v>1049</v>
      </c>
      <c r="E60" s="30"/>
      <c r="F60" s="36"/>
    </row>
    <row r="61" spans="2:6" ht="34.5" customHeight="1">
      <c r="B61" s="58" t="s">
        <v>397</v>
      </c>
      <c r="C61" s="59" t="s">
        <v>398</v>
      </c>
      <c r="D61" s="60">
        <v>1050</v>
      </c>
      <c r="E61" s="30"/>
      <c r="F61" s="36"/>
    </row>
    <row r="62" spans="2:6" ht="34.5" customHeight="1">
      <c r="B62" s="58" t="s">
        <v>399</v>
      </c>
      <c r="C62" s="59" t="s">
        <v>400</v>
      </c>
      <c r="D62" s="60">
        <v>1051</v>
      </c>
      <c r="E62" s="30"/>
      <c r="F62" s="36"/>
    </row>
    <row r="63" spans="2:6" ht="34.5" customHeight="1">
      <c r="B63" s="55" t="s">
        <v>401</v>
      </c>
      <c r="C63" s="56" t="s">
        <v>402</v>
      </c>
      <c r="D63" s="57">
        <v>1052</v>
      </c>
      <c r="E63" s="30">
        <v>1000</v>
      </c>
      <c r="F63" s="36">
        <v>741</v>
      </c>
    </row>
    <row r="64" spans="2:6" ht="34.5" customHeight="1">
      <c r="B64" s="55" t="s">
        <v>403</v>
      </c>
      <c r="C64" s="56" t="s">
        <v>404</v>
      </c>
      <c r="D64" s="57">
        <v>1053</v>
      </c>
      <c r="E64" s="30">
        <v>1000</v>
      </c>
      <c r="F64" s="36">
        <v>870</v>
      </c>
    </row>
    <row r="65" spans="2:6" ht="34.5" customHeight="1">
      <c r="B65" s="58"/>
      <c r="C65" s="59" t="s">
        <v>405</v>
      </c>
      <c r="D65" s="60">
        <v>1054</v>
      </c>
      <c r="E65" s="30">
        <v>64</v>
      </c>
      <c r="F65" s="36">
        <v>2836</v>
      </c>
    </row>
    <row r="66" spans="2:6" ht="34.5" customHeight="1">
      <c r="B66" s="58"/>
      <c r="C66" s="59" t="s">
        <v>406</v>
      </c>
      <c r="D66" s="60">
        <v>1055</v>
      </c>
      <c r="E66" s="30"/>
      <c r="F66" s="36"/>
    </row>
    <row r="67" spans="2:6" ht="34.5" customHeight="1">
      <c r="B67" s="58" t="s">
        <v>407</v>
      </c>
      <c r="C67" s="59" t="s">
        <v>408</v>
      </c>
      <c r="D67" s="60">
        <v>1056</v>
      </c>
      <c r="E67" s="30"/>
      <c r="F67" s="36"/>
    </row>
    <row r="68" spans="2:6" ht="34.5" customHeight="1">
      <c r="B68" s="58" t="s">
        <v>409</v>
      </c>
      <c r="C68" s="59" t="s">
        <v>410</v>
      </c>
      <c r="D68" s="60">
        <v>1057</v>
      </c>
      <c r="E68" s="30"/>
      <c r="F68" s="36"/>
    </row>
    <row r="69" spans="2:6" ht="34.5" customHeight="1">
      <c r="B69" s="55"/>
      <c r="C69" s="56" t="s">
        <v>411</v>
      </c>
      <c r="D69" s="57">
        <v>1058</v>
      </c>
      <c r="E69" s="30">
        <v>64</v>
      </c>
      <c r="F69" s="36">
        <v>2836</v>
      </c>
    </row>
    <row r="70" spans="2:6" ht="34.5" customHeight="1">
      <c r="B70" s="64"/>
      <c r="C70" s="65" t="s">
        <v>412</v>
      </c>
      <c r="D70" s="57">
        <v>1059</v>
      </c>
      <c r="E70" s="30"/>
      <c r="F70" s="36"/>
    </row>
    <row r="71" spans="2:6" ht="34.5" customHeight="1">
      <c r="B71" s="58"/>
      <c r="C71" s="66" t="s">
        <v>413</v>
      </c>
      <c r="D71" s="60"/>
      <c r="E71" s="30"/>
      <c r="F71" s="36"/>
    </row>
    <row r="72" spans="2:6" ht="34.5" customHeight="1">
      <c r="B72" s="58">
        <v>721</v>
      </c>
      <c r="C72" s="66" t="s">
        <v>414</v>
      </c>
      <c r="D72" s="60">
        <v>1060</v>
      </c>
      <c r="E72" s="30"/>
      <c r="F72" s="36"/>
    </row>
    <row r="73" spans="2:6" ht="34.5" customHeight="1">
      <c r="B73" s="58" t="s">
        <v>415</v>
      </c>
      <c r="C73" s="66" t="s">
        <v>416</v>
      </c>
      <c r="D73" s="60">
        <v>1061</v>
      </c>
      <c r="E73" s="30"/>
      <c r="F73" s="36"/>
    </row>
    <row r="74" spans="2:6" ht="34.5" customHeight="1">
      <c r="B74" s="58" t="s">
        <v>415</v>
      </c>
      <c r="C74" s="66" t="s">
        <v>417</v>
      </c>
      <c r="D74" s="60">
        <v>1062</v>
      </c>
      <c r="E74" s="30"/>
      <c r="F74" s="36"/>
    </row>
    <row r="75" spans="2:6" ht="34.5" customHeight="1">
      <c r="B75" s="58">
        <v>723</v>
      </c>
      <c r="C75" s="66" t="s">
        <v>418</v>
      </c>
      <c r="D75" s="60">
        <v>1063</v>
      </c>
      <c r="E75" s="30"/>
      <c r="F75" s="36"/>
    </row>
    <row r="76" spans="2:6" ht="34.5" customHeight="1">
      <c r="B76" s="55"/>
      <c r="C76" s="65" t="s">
        <v>419</v>
      </c>
      <c r="D76" s="57">
        <v>1064</v>
      </c>
      <c r="E76" s="30">
        <v>64</v>
      </c>
      <c r="F76" s="36">
        <v>2836</v>
      </c>
    </row>
    <row r="77" spans="2:6" ht="34.5" customHeight="1">
      <c r="B77" s="64"/>
      <c r="C77" s="65" t="s">
        <v>420</v>
      </c>
      <c r="D77" s="57">
        <v>1065</v>
      </c>
      <c r="E77" s="30"/>
      <c r="F77" s="36"/>
    </row>
    <row r="78" spans="2:6" ht="34.5" customHeight="1">
      <c r="B78" s="67"/>
      <c r="C78" s="66" t="s">
        <v>421</v>
      </c>
      <c r="D78" s="60">
        <v>1066</v>
      </c>
      <c r="E78" s="68"/>
      <c r="F78" s="69"/>
    </row>
    <row r="79" spans="2:6" ht="34.5" customHeight="1">
      <c r="B79" s="67"/>
      <c r="C79" s="66" t="s">
        <v>422</v>
      </c>
      <c r="D79" s="60">
        <v>1067</v>
      </c>
      <c r="E79" s="68"/>
      <c r="F79" s="69"/>
    </row>
    <row r="80" spans="2:6" ht="34.5" customHeight="1">
      <c r="B80" s="67"/>
      <c r="C80" s="66" t="s">
        <v>423</v>
      </c>
      <c r="D80" s="60">
        <v>1068</v>
      </c>
      <c r="E80" s="70"/>
      <c r="F80" s="69"/>
    </row>
    <row r="81" spans="2:6" ht="34.5" customHeight="1">
      <c r="B81" s="67"/>
      <c r="C81" s="66" t="s">
        <v>424</v>
      </c>
      <c r="D81" s="60">
        <v>1069</v>
      </c>
      <c r="E81" s="71"/>
      <c r="F81" s="72"/>
    </row>
    <row r="82" spans="2:6" ht="34.5" customHeight="1">
      <c r="B82" s="67"/>
      <c r="C82" s="66" t="s">
        <v>425</v>
      </c>
      <c r="D82" s="60"/>
      <c r="E82" s="73"/>
      <c r="F82" s="69"/>
    </row>
    <row r="83" spans="2:6" ht="34.5" customHeight="1">
      <c r="B83" s="74"/>
      <c r="C83" s="75" t="s">
        <v>426</v>
      </c>
      <c r="D83" s="60">
        <v>1070</v>
      </c>
      <c r="E83" s="76"/>
      <c r="F83" s="77"/>
    </row>
    <row r="84" spans="2:6" ht="34.5" customHeight="1">
      <c r="B84" s="642"/>
      <c r="C84" s="643" t="s">
        <v>427</v>
      </c>
      <c r="D84" s="644">
        <v>1071</v>
      </c>
      <c r="E84" s="662"/>
      <c r="F84" s="646"/>
    </row>
    <row r="85" spans="2:6" ht="34.5" customHeight="1">
      <c r="B85" s="642"/>
      <c r="C85" s="649" t="s">
        <v>788</v>
      </c>
      <c r="D85" s="53"/>
      <c r="E85" s="661">
        <v>223326</v>
      </c>
      <c r="F85" s="651">
        <v>217797</v>
      </c>
    </row>
    <row r="86" spans="2:6" ht="34.5" customHeight="1" thickBot="1">
      <c r="B86" s="642"/>
      <c r="C86" s="664" t="s">
        <v>787</v>
      </c>
      <c r="D86" s="667"/>
      <c r="E86" s="665">
        <v>223262</v>
      </c>
      <c r="F86" s="666">
        <v>214961</v>
      </c>
    </row>
    <row r="87" spans="2:6" ht="34.5" customHeight="1">
      <c r="B87" s="668"/>
      <c r="C87" s="669"/>
      <c r="D87" s="670"/>
      <c r="E87" s="671"/>
      <c r="F87" s="671"/>
    </row>
    <row r="88" spans="2:6" ht="34.5" customHeight="1">
      <c r="B88" s="672"/>
      <c r="C88" s="674" t="s">
        <v>790</v>
      </c>
      <c r="D88" s="663"/>
      <c r="E88" s="663"/>
      <c r="F88" s="673"/>
    </row>
    <row r="89" spans="2:6" ht="34.5" customHeight="1">
      <c r="B89" s="672"/>
      <c r="C89" s="48"/>
      <c r="D89" s="48"/>
      <c r="E89" s="48"/>
      <c r="F89" s="48"/>
    </row>
    <row r="90" spans="2:6" ht="33" customHeight="1">
      <c r="B90" s="48"/>
      <c r="E90" s="44"/>
      <c r="F90" s="44"/>
    </row>
    <row r="91" spans="5:6" ht="30" customHeight="1">
      <c r="E91" s="663"/>
      <c r="F91" s="663"/>
    </row>
  </sheetData>
  <sheetProtection selectLockedCells="1" selectUnlockedCells="1"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3:R19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9.140625" style="44" customWidth="1"/>
    <col min="2" max="2" width="10.00390625" style="44" customWidth="1"/>
    <col min="3" max="3" width="27.7109375" style="44" customWidth="1"/>
    <col min="4" max="9" width="20.7109375" style="44" customWidth="1"/>
    <col min="10" max="10" width="29.8515625" style="44" customWidth="1"/>
    <col min="11" max="11" width="29.140625" style="44" customWidth="1"/>
    <col min="12" max="12" width="33.00390625" style="44" customWidth="1"/>
    <col min="13" max="13" width="29.8515625" style="44" customWidth="1"/>
    <col min="14" max="14" width="34.28125" style="44" customWidth="1"/>
    <col min="15" max="15" width="27.140625" style="44" customWidth="1"/>
    <col min="16" max="16" width="36.8515625" style="44" customWidth="1"/>
    <col min="17" max="16384" width="9.140625" style="44" customWidth="1"/>
  </cols>
  <sheetData>
    <row r="3" s="79" customFormat="1" ht="27.75" customHeight="1">
      <c r="I3" s="79" t="s">
        <v>769</v>
      </c>
    </row>
    <row r="4" spans="3:16" ht="15.75"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</row>
    <row r="5" spans="2:16" ht="18.75" customHeight="1">
      <c r="B5" s="749" t="s">
        <v>770</v>
      </c>
      <c r="C5" s="749"/>
      <c r="D5" s="749"/>
      <c r="E5" s="749"/>
      <c r="F5" s="749"/>
      <c r="G5" s="749"/>
      <c r="H5" s="749"/>
      <c r="I5" s="749"/>
      <c r="J5" s="574"/>
      <c r="K5" s="574"/>
      <c r="L5" s="574"/>
      <c r="M5" s="574"/>
      <c r="N5" s="574"/>
      <c r="O5" s="574"/>
      <c r="P5" s="574"/>
    </row>
    <row r="6" spans="3:16" ht="15.75"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3:16" ht="15.75">
      <c r="C7" s="81"/>
      <c r="D7" s="81"/>
      <c r="E7" s="81"/>
      <c r="I7" s="575" t="s">
        <v>542</v>
      </c>
      <c r="K7" s="81"/>
      <c r="L7" s="81"/>
      <c r="M7" s="81"/>
      <c r="N7" s="81"/>
      <c r="O7" s="81"/>
      <c r="P7" s="81"/>
    </row>
    <row r="8" spans="2:18" s="576" customFormat="1" ht="32.25" customHeight="1">
      <c r="B8" s="689" t="s">
        <v>626</v>
      </c>
      <c r="C8" s="690" t="s">
        <v>771</v>
      </c>
      <c r="D8" s="577" t="s">
        <v>772</v>
      </c>
      <c r="E8" s="578" t="s">
        <v>773</v>
      </c>
      <c r="F8" s="788" t="s">
        <v>850</v>
      </c>
      <c r="G8" s="781" t="s">
        <v>851</v>
      </c>
      <c r="H8" s="781" t="s">
        <v>852</v>
      </c>
      <c r="I8" s="783" t="s">
        <v>853</v>
      </c>
      <c r="J8" s="579"/>
      <c r="K8" s="579"/>
      <c r="L8" s="579"/>
      <c r="M8" s="579"/>
      <c r="N8" s="579"/>
      <c r="O8" s="580"/>
      <c r="P8" s="325"/>
      <c r="Q8" s="325"/>
      <c r="R8" s="325"/>
    </row>
    <row r="9" spans="2:18" s="576" customFormat="1" ht="26.25" customHeight="1">
      <c r="B9" s="689"/>
      <c r="C9" s="690"/>
      <c r="D9" s="581" t="s">
        <v>487</v>
      </c>
      <c r="E9" s="582" t="s">
        <v>487</v>
      </c>
      <c r="F9" s="788"/>
      <c r="G9" s="781"/>
      <c r="H9" s="781"/>
      <c r="I9" s="783"/>
      <c r="J9" s="325"/>
      <c r="K9" s="325"/>
      <c r="L9" s="325"/>
      <c r="M9" s="325"/>
      <c r="N9" s="325"/>
      <c r="O9" s="325"/>
      <c r="P9" s="325"/>
      <c r="Q9" s="325"/>
      <c r="R9" s="325"/>
    </row>
    <row r="10" spans="2:18" s="296" customFormat="1" ht="33" customHeight="1">
      <c r="B10" s="583" t="s">
        <v>561</v>
      </c>
      <c r="C10" s="584" t="s">
        <v>774</v>
      </c>
      <c r="D10" s="301"/>
      <c r="E10" s="585"/>
      <c r="F10" s="301"/>
      <c r="G10" s="214"/>
      <c r="H10" s="214"/>
      <c r="I10" s="215"/>
      <c r="J10" s="244"/>
      <c r="K10" s="244"/>
      <c r="L10" s="244"/>
      <c r="M10" s="244"/>
      <c r="N10" s="244"/>
      <c r="O10" s="244"/>
      <c r="P10" s="244"/>
      <c r="Q10" s="244"/>
      <c r="R10" s="244"/>
    </row>
    <row r="11" spans="2:18" s="296" customFormat="1" ht="33" customHeight="1">
      <c r="B11" s="586" t="s">
        <v>563</v>
      </c>
      <c r="C11" s="587" t="s">
        <v>775</v>
      </c>
      <c r="D11" s="315"/>
      <c r="E11" s="588"/>
      <c r="F11" s="220"/>
      <c r="G11" s="30"/>
      <c r="H11" s="30"/>
      <c r="I11" s="36"/>
      <c r="J11" s="244"/>
      <c r="K11" s="244"/>
      <c r="L11" s="244"/>
      <c r="M11" s="244"/>
      <c r="N11" s="244"/>
      <c r="O11" s="244"/>
      <c r="P11" s="244"/>
      <c r="Q11" s="244"/>
      <c r="R11" s="244"/>
    </row>
    <row r="12" spans="2:18" s="296" customFormat="1" ht="33" customHeight="1">
      <c r="B12" s="586" t="s">
        <v>565</v>
      </c>
      <c r="C12" s="587" t="s">
        <v>776</v>
      </c>
      <c r="D12" s="220"/>
      <c r="E12" s="589"/>
      <c r="F12" s="220"/>
      <c r="G12" s="30"/>
      <c r="H12" s="30"/>
      <c r="I12" s="36"/>
      <c r="J12" s="244"/>
      <c r="K12" s="244"/>
      <c r="L12" s="244"/>
      <c r="M12" s="244"/>
      <c r="N12" s="244"/>
      <c r="O12" s="244"/>
      <c r="P12" s="244"/>
      <c r="Q12" s="244"/>
      <c r="R12" s="244"/>
    </row>
    <row r="13" spans="2:18" s="296" customFormat="1" ht="33" customHeight="1">
      <c r="B13" s="586" t="s">
        <v>567</v>
      </c>
      <c r="C13" s="587" t="s">
        <v>777</v>
      </c>
      <c r="D13" s="220"/>
      <c r="E13" s="589"/>
      <c r="F13" s="220"/>
      <c r="G13" s="30"/>
      <c r="H13" s="30"/>
      <c r="I13" s="36"/>
      <c r="J13" s="244"/>
      <c r="K13" s="244"/>
      <c r="L13" s="244"/>
      <c r="M13" s="244"/>
      <c r="N13" s="244"/>
      <c r="O13" s="244"/>
      <c r="P13" s="244"/>
      <c r="Q13" s="244"/>
      <c r="R13" s="244"/>
    </row>
    <row r="14" spans="2:18" s="296" customFormat="1" ht="33" customHeight="1">
      <c r="B14" s="586" t="s">
        <v>751</v>
      </c>
      <c r="C14" s="587" t="s">
        <v>778</v>
      </c>
      <c r="D14" s="220">
        <v>40000</v>
      </c>
      <c r="E14" s="589">
        <v>52090</v>
      </c>
      <c r="F14" s="220">
        <v>87500</v>
      </c>
      <c r="G14" s="30">
        <v>175000</v>
      </c>
      <c r="H14" s="30">
        <v>262500</v>
      </c>
      <c r="I14" s="36">
        <v>350000</v>
      </c>
      <c r="J14" s="244"/>
      <c r="K14" s="244"/>
      <c r="L14" s="244"/>
      <c r="M14" s="244"/>
      <c r="N14" s="244"/>
      <c r="O14" s="244"/>
      <c r="P14" s="244"/>
      <c r="Q14" s="244"/>
      <c r="R14" s="244"/>
    </row>
    <row r="15" spans="2:18" s="296" customFormat="1" ht="33" customHeight="1">
      <c r="B15" s="586" t="s">
        <v>752</v>
      </c>
      <c r="C15" s="587" t="s">
        <v>779</v>
      </c>
      <c r="D15" s="220">
        <v>120000</v>
      </c>
      <c r="E15" s="589">
        <v>204217</v>
      </c>
      <c r="F15" s="220">
        <v>175000</v>
      </c>
      <c r="G15" s="30">
        <v>350000</v>
      </c>
      <c r="H15" s="30">
        <v>525000</v>
      </c>
      <c r="I15" s="36">
        <v>700000</v>
      </c>
      <c r="J15" s="244"/>
      <c r="K15" s="244"/>
      <c r="L15" s="244"/>
      <c r="M15" s="244"/>
      <c r="N15" s="244"/>
      <c r="O15" s="244"/>
      <c r="P15" s="244"/>
      <c r="Q15" s="244"/>
      <c r="R15" s="244"/>
    </row>
    <row r="16" spans="2:18" s="296" customFormat="1" ht="33" customHeight="1">
      <c r="B16" s="590" t="s">
        <v>753</v>
      </c>
      <c r="C16" s="591" t="s">
        <v>766</v>
      </c>
      <c r="D16" s="592"/>
      <c r="E16" s="593"/>
      <c r="F16" s="253"/>
      <c r="G16" s="42"/>
      <c r="H16" s="42"/>
      <c r="I16" s="43"/>
      <c r="J16" s="244"/>
      <c r="K16" s="244"/>
      <c r="L16" s="244"/>
      <c r="M16" s="244"/>
      <c r="N16" s="244"/>
      <c r="O16" s="244"/>
      <c r="P16" s="244"/>
      <c r="Q16" s="244"/>
      <c r="R16" s="244"/>
    </row>
    <row r="17" ht="15.75">
      <c r="B17" s="326"/>
    </row>
    <row r="19" spans="3:9" ht="20.25" customHeight="1">
      <c r="C19" s="255"/>
      <c r="D19" s="255"/>
      <c r="E19" s="209"/>
      <c r="F19" s="209"/>
      <c r="G19" s="209"/>
      <c r="H19" s="209"/>
      <c r="I19" s="209"/>
    </row>
  </sheetData>
  <sheetProtection selectLockedCells="1" selectUnlockedCells="1"/>
  <mergeCells count="7">
    <mergeCell ref="B5:I5"/>
    <mergeCell ref="B8:B9"/>
    <mergeCell ref="C8:C9"/>
    <mergeCell ref="F8:F9"/>
    <mergeCell ref="G8:G9"/>
    <mergeCell ref="H8:H9"/>
    <mergeCell ref="I8:I9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46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27.421875" style="0" customWidth="1"/>
    <col min="4" max="4" width="16.28125" style="0" customWidth="1"/>
    <col min="5" max="5" width="17.00390625" style="0" customWidth="1"/>
    <col min="6" max="6" width="13.28125" style="0" customWidth="1"/>
    <col min="7" max="7" width="12.7109375" style="0" customWidth="1"/>
    <col min="8" max="8" width="14.140625" style="0" customWidth="1"/>
  </cols>
  <sheetData>
    <row r="2" spans="2:8" ht="15.75">
      <c r="B2" s="44"/>
      <c r="C2" s="44"/>
      <c r="D2" s="44"/>
      <c r="E2" s="44"/>
      <c r="F2" s="44"/>
      <c r="G2" s="44"/>
      <c r="H2" s="44"/>
    </row>
    <row r="3" spans="2:8" ht="15.75">
      <c r="B3" s="44"/>
      <c r="C3" s="44"/>
      <c r="D3" s="44"/>
      <c r="E3" s="44"/>
      <c r="F3" s="44"/>
      <c r="G3" s="79"/>
      <c r="H3" s="79" t="s">
        <v>864</v>
      </c>
    </row>
    <row r="4" spans="2:8" ht="15.75">
      <c r="B4" s="789"/>
      <c r="C4" s="790"/>
      <c r="D4" s="790"/>
      <c r="E4" s="790"/>
      <c r="F4" s="790"/>
      <c r="G4" s="790"/>
      <c r="H4" s="44"/>
    </row>
    <row r="5" spans="2:8" ht="18.75">
      <c r="B5" s="791" t="s">
        <v>865</v>
      </c>
      <c r="C5" s="791"/>
      <c r="D5" s="791"/>
      <c r="E5" s="791"/>
      <c r="F5" s="791"/>
      <c r="G5" s="791"/>
      <c r="H5" s="791"/>
    </row>
    <row r="6" spans="2:8" ht="15.75">
      <c r="B6" s="792"/>
      <c r="C6" s="792"/>
      <c r="D6" s="792"/>
      <c r="E6" s="792"/>
      <c r="F6" s="792"/>
      <c r="G6" s="792"/>
      <c r="H6" s="47"/>
    </row>
    <row r="7" spans="2:8" ht="15.75">
      <c r="B7" s="793"/>
      <c r="C7" s="793"/>
      <c r="D7" s="793"/>
      <c r="E7" s="793"/>
      <c r="F7" s="794"/>
      <c r="G7" s="794"/>
      <c r="H7" s="44"/>
    </row>
    <row r="8" spans="2:8" ht="15" customHeight="1" thickBot="1">
      <c r="B8" s="793"/>
      <c r="C8" s="793"/>
      <c r="D8" s="795"/>
      <c r="E8" s="793"/>
      <c r="F8" s="793"/>
      <c r="G8" s="44"/>
      <c r="H8" s="796" t="s">
        <v>542</v>
      </c>
    </row>
    <row r="9" spans="2:8" ht="13.5" thickBot="1">
      <c r="B9" s="724" t="s">
        <v>626</v>
      </c>
      <c r="C9" s="797" t="s">
        <v>431</v>
      </c>
      <c r="D9" s="750" t="s">
        <v>866</v>
      </c>
      <c r="E9" s="729" t="s">
        <v>867</v>
      </c>
      <c r="F9" s="729" t="s">
        <v>868</v>
      </c>
      <c r="G9" s="729" t="s">
        <v>869</v>
      </c>
      <c r="H9" s="726" t="s">
        <v>870</v>
      </c>
    </row>
    <row r="10" spans="2:8" ht="68.25" customHeight="1" thickBot="1">
      <c r="B10" s="724"/>
      <c r="C10" s="797"/>
      <c r="D10" s="750"/>
      <c r="E10" s="729" t="s">
        <v>871</v>
      </c>
      <c r="F10" s="729" t="s">
        <v>872</v>
      </c>
      <c r="G10" s="729" t="s">
        <v>873</v>
      </c>
      <c r="H10" s="726" t="s">
        <v>874</v>
      </c>
    </row>
    <row r="11" spans="2:8" ht="15.75">
      <c r="B11" s="798"/>
      <c r="C11" s="799" t="s">
        <v>875</v>
      </c>
      <c r="D11" s="799"/>
      <c r="E11" s="799"/>
      <c r="F11" s="799"/>
      <c r="G11" s="799"/>
      <c r="H11" s="799"/>
    </row>
    <row r="12" spans="2:8" ht="15.75">
      <c r="B12" s="354" t="s">
        <v>561</v>
      </c>
      <c r="C12" s="800" t="s">
        <v>876</v>
      </c>
      <c r="D12" s="36">
        <v>1000000</v>
      </c>
      <c r="E12" s="30"/>
      <c r="F12" s="30">
        <v>2500000</v>
      </c>
      <c r="G12" s="30">
        <v>1200000</v>
      </c>
      <c r="H12" s="36">
        <v>1300000</v>
      </c>
    </row>
    <row r="13" spans="2:8" ht="15.75">
      <c r="B13" s="354" t="s">
        <v>563</v>
      </c>
      <c r="C13" s="801" t="s">
        <v>877</v>
      </c>
      <c r="D13" s="36">
        <v>300000</v>
      </c>
      <c r="E13" s="30">
        <v>75000</v>
      </c>
      <c r="F13" s="30">
        <v>150000</v>
      </c>
      <c r="G13" s="30">
        <v>225000</v>
      </c>
      <c r="H13" s="36">
        <v>300000</v>
      </c>
    </row>
    <row r="14" spans="2:8" ht="15.75">
      <c r="B14" s="354" t="s">
        <v>565</v>
      </c>
      <c r="C14" s="801" t="s">
        <v>878</v>
      </c>
      <c r="D14" s="36">
        <v>3205417</v>
      </c>
      <c r="E14" s="30">
        <v>1500000</v>
      </c>
      <c r="F14" s="30">
        <v>2900000</v>
      </c>
      <c r="G14" s="30">
        <v>3700000</v>
      </c>
      <c r="H14" s="36">
        <v>4500000</v>
      </c>
    </row>
    <row r="15" spans="2:8" ht="15.75">
      <c r="B15" s="354" t="s">
        <v>567</v>
      </c>
      <c r="C15" s="800" t="s">
        <v>879</v>
      </c>
      <c r="D15" s="36">
        <v>6234000</v>
      </c>
      <c r="E15" s="30">
        <v>1700000</v>
      </c>
      <c r="F15" s="30">
        <v>4900000</v>
      </c>
      <c r="G15" s="30">
        <v>7100000</v>
      </c>
      <c r="H15" s="36">
        <v>9800000</v>
      </c>
    </row>
    <row r="16" spans="2:8" ht="15.75">
      <c r="B16" s="354" t="s">
        <v>751</v>
      </c>
      <c r="C16" s="801" t="s">
        <v>880</v>
      </c>
      <c r="D16" s="36">
        <v>1770790</v>
      </c>
      <c r="E16" s="30">
        <v>1750000</v>
      </c>
      <c r="F16" s="30">
        <v>3500000</v>
      </c>
      <c r="G16" s="30">
        <v>5250000</v>
      </c>
      <c r="H16" s="36">
        <v>7000000</v>
      </c>
    </row>
    <row r="17" spans="2:8" ht="15.75">
      <c r="B17" s="354" t="s">
        <v>752</v>
      </c>
      <c r="C17" s="800" t="s">
        <v>881</v>
      </c>
      <c r="D17" s="36">
        <v>40000</v>
      </c>
      <c r="E17" s="30">
        <v>10000</v>
      </c>
      <c r="F17" s="30">
        <v>20000</v>
      </c>
      <c r="G17" s="30">
        <v>30000</v>
      </c>
      <c r="H17" s="36">
        <v>40000</v>
      </c>
    </row>
    <row r="18" spans="2:8" ht="31.5">
      <c r="B18" s="354" t="s">
        <v>753</v>
      </c>
      <c r="C18" s="800" t="s">
        <v>882</v>
      </c>
      <c r="D18" s="36">
        <v>60000</v>
      </c>
      <c r="E18" s="30">
        <v>25000</v>
      </c>
      <c r="F18" s="30">
        <v>50000</v>
      </c>
      <c r="G18" s="30">
        <v>75000</v>
      </c>
      <c r="H18" s="36">
        <v>100000</v>
      </c>
    </row>
    <row r="19" spans="2:8" ht="31.5">
      <c r="B19" s="354" t="s">
        <v>579</v>
      </c>
      <c r="C19" s="800" t="s">
        <v>883</v>
      </c>
      <c r="D19" s="36">
        <v>0</v>
      </c>
      <c r="E19" s="30">
        <v>40000</v>
      </c>
      <c r="F19" s="30">
        <v>80000</v>
      </c>
      <c r="G19" s="30">
        <v>120000</v>
      </c>
      <c r="H19" s="36">
        <v>160000</v>
      </c>
    </row>
    <row r="20" spans="2:8" ht="15.75">
      <c r="B20" s="354" t="s">
        <v>884</v>
      </c>
      <c r="C20" s="801" t="s">
        <v>885</v>
      </c>
      <c r="D20" s="36">
        <v>150000</v>
      </c>
      <c r="E20" s="30">
        <v>37500</v>
      </c>
      <c r="F20" s="30">
        <v>75000</v>
      </c>
      <c r="G20" s="30">
        <v>112500</v>
      </c>
      <c r="H20" s="36">
        <v>210000</v>
      </c>
    </row>
    <row r="21" spans="2:8" ht="15.75">
      <c r="B21" s="354" t="s">
        <v>886</v>
      </c>
      <c r="C21" s="801" t="s">
        <v>887</v>
      </c>
      <c r="D21" s="36">
        <v>40000</v>
      </c>
      <c r="E21" s="30">
        <v>37500</v>
      </c>
      <c r="F21" s="30">
        <v>37500</v>
      </c>
      <c r="G21" s="30">
        <v>120000</v>
      </c>
      <c r="H21" s="36">
        <v>150000</v>
      </c>
    </row>
    <row r="22" spans="2:8" ht="15.75">
      <c r="B22" s="354" t="s">
        <v>888</v>
      </c>
      <c r="C22" s="802" t="s">
        <v>889</v>
      </c>
      <c r="D22" s="222">
        <v>120000</v>
      </c>
      <c r="E22" s="221">
        <v>30000</v>
      </c>
      <c r="F22" s="221">
        <v>60000</v>
      </c>
      <c r="G22" s="221">
        <v>90000</v>
      </c>
      <c r="H22" s="222">
        <v>120000</v>
      </c>
    </row>
    <row r="23" spans="2:8" ht="15.75">
      <c r="B23" s="354" t="s">
        <v>890</v>
      </c>
      <c r="C23" s="802" t="s">
        <v>891</v>
      </c>
      <c r="D23" s="222">
        <v>300000</v>
      </c>
      <c r="E23" s="221">
        <v>70000</v>
      </c>
      <c r="F23" s="221">
        <v>140000</v>
      </c>
      <c r="G23" s="221">
        <v>210000</v>
      </c>
      <c r="H23" s="222">
        <v>300000</v>
      </c>
    </row>
    <row r="24" spans="2:8" ht="15.75">
      <c r="B24" s="354" t="s">
        <v>892</v>
      </c>
      <c r="C24" s="802" t="s">
        <v>893</v>
      </c>
      <c r="D24" s="222">
        <v>157904400</v>
      </c>
      <c r="E24" s="221">
        <v>92000000</v>
      </c>
      <c r="F24" s="221">
        <v>130000000</v>
      </c>
      <c r="G24" s="221">
        <v>160000000</v>
      </c>
      <c r="H24" s="222">
        <v>194000000</v>
      </c>
    </row>
    <row r="25" spans="2:8" ht="15.75">
      <c r="B25" s="354" t="s">
        <v>894</v>
      </c>
      <c r="C25" s="803" t="s">
        <v>895</v>
      </c>
      <c r="D25" s="222">
        <v>6800000</v>
      </c>
      <c r="E25" s="221">
        <v>3500000</v>
      </c>
      <c r="F25" s="221">
        <v>4260000</v>
      </c>
      <c r="G25" s="221">
        <v>4500000</v>
      </c>
      <c r="H25" s="222">
        <v>6800000</v>
      </c>
    </row>
    <row r="26" spans="2:8" ht="16.5" thickBot="1">
      <c r="B26" s="804" t="s">
        <v>633</v>
      </c>
      <c r="C26" s="805"/>
      <c r="D26" s="806"/>
      <c r="E26" s="221"/>
      <c r="F26" s="221"/>
      <c r="G26" s="221"/>
      <c r="H26" s="222"/>
    </row>
    <row r="27" spans="2:8" ht="16.5" thickBot="1">
      <c r="B27" s="807"/>
      <c r="C27" s="808" t="s">
        <v>896</v>
      </c>
      <c r="D27" s="809">
        <f>SUM(D12:D26)</f>
        <v>177924607</v>
      </c>
      <c r="E27" s="809">
        <f>SUM(E12:E26)</f>
        <v>100775000</v>
      </c>
      <c r="F27" s="809">
        <f>SUM(F12:F26)</f>
        <v>148672500</v>
      </c>
      <c r="G27" s="809">
        <f>SUM(G12:G26)</f>
        <v>182732500</v>
      </c>
      <c r="H27" s="809">
        <f>SUM(H12:H26)</f>
        <v>224780000</v>
      </c>
    </row>
    <row r="28" spans="2:8" ht="15.75">
      <c r="B28" s="810"/>
      <c r="C28" s="811" t="s">
        <v>897</v>
      </c>
      <c r="D28" s="811"/>
      <c r="E28" s="811"/>
      <c r="F28" s="811"/>
      <c r="G28" s="811"/>
      <c r="H28" s="811"/>
    </row>
    <row r="29" spans="2:8" ht="15.75">
      <c r="B29" s="354" t="s">
        <v>674</v>
      </c>
      <c r="C29" s="800" t="s">
        <v>898</v>
      </c>
      <c r="D29" s="36">
        <v>1000000</v>
      </c>
      <c r="E29" s="30">
        <v>3575000</v>
      </c>
      <c r="F29" s="30">
        <v>7300000</v>
      </c>
      <c r="G29" s="30">
        <v>10150000</v>
      </c>
      <c r="H29" s="36">
        <v>14300000</v>
      </c>
    </row>
    <row r="30" spans="2:8" ht="15.75">
      <c r="B30" s="354" t="s">
        <v>676</v>
      </c>
      <c r="C30" s="800" t="s">
        <v>899</v>
      </c>
      <c r="D30" s="36">
        <v>400000</v>
      </c>
      <c r="E30" s="30">
        <v>450000</v>
      </c>
      <c r="F30" s="30">
        <v>950000</v>
      </c>
      <c r="G30" s="30">
        <v>1400000</v>
      </c>
      <c r="H30" s="36">
        <v>1800000</v>
      </c>
    </row>
    <row r="31" spans="2:8" ht="15.75">
      <c r="B31" s="354" t="s">
        <v>677</v>
      </c>
      <c r="C31" s="800" t="s">
        <v>900</v>
      </c>
      <c r="D31" s="36">
        <v>500000</v>
      </c>
      <c r="E31" s="30">
        <v>375000</v>
      </c>
      <c r="F31" s="30">
        <v>750000</v>
      </c>
      <c r="G31" s="30">
        <v>1125000</v>
      </c>
      <c r="H31" s="36">
        <v>1500000</v>
      </c>
    </row>
    <row r="32" spans="2:8" ht="15.75">
      <c r="B32" s="354" t="s">
        <v>678</v>
      </c>
      <c r="C32" s="801" t="s">
        <v>901</v>
      </c>
      <c r="D32" s="36">
        <v>45300</v>
      </c>
      <c r="E32" s="30"/>
      <c r="F32" s="30"/>
      <c r="G32" s="30">
        <v>45300</v>
      </c>
      <c r="H32" s="36">
        <v>720000</v>
      </c>
    </row>
    <row r="33" spans="2:8" ht="15.75">
      <c r="B33" s="354" t="s">
        <v>573</v>
      </c>
      <c r="C33" s="801" t="s">
        <v>902</v>
      </c>
      <c r="D33" s="36">
        <v>417000</v>
      </c>
      <c r="E33" s="30">
        <v>180000</v>
      </c>
      <c r="F33" s="30">
        <v>250000</v>
      </c>
      <c r="G33" s="30">
        <v>320000</v>
      </c>
      <c r="H33" s="36">
        <v>451000</v>
      </c>
    </row>
    <row r="34" spans="2:8" ht="15.75">
      <c r="B34" s="354" t="s">
        <v>575</v>
      </c>
      <c r="C34" s="812"/>
      <c r="D34" s="36"/>
      <c r="E34" s="30"/>
      <c r="F34" s="30"/>
      <c r="G34" s="30"/>
      <c r="H34" s="36"/>
    </row>
    <row r="35" spans="2:8" ht="15.75">
      <c r="B35" s="354" t="s">
        <v>577</v>
      </c>
      <c r="C35" s="813"/>
      <c r="D35" s="36"/>
      <c r="E35" s="30"/>
      <c r="F35" s="30"/>
      <c r="G35" s="30"/>
      <c r="H35" s="36"/>
    </row>
    <row r="36" spans="2:8" ht="15.75">
      <c r="B36" s="354" t="s">
        <v>579</v>
      </c>
      <c r="C36" s="813"/>
      <c r="D36" s="36"/>
      <c r="E36" s="30"/>
      <c r="F36" s="30"/>
      <c r="G36" s="30"/>
      <c r="H36" s="36"/>
    </row>
    <row r="37" spans="2:8" ht="15.75">
      <c r="B37" s="354" t="s">
        <v>581</v>
      </c>
      <c r="C37" s="812"/>
      <c r="D37" s="36"/>
      <c r="E37" s="30"/>
      <c r="F37" s="30"/>
      <c r="G37" s="30"/>
      <c r="H37" s="36"/>
    </row>
    <row r="38" spans="2:8" ht="16.5" thickBot="1">
      <c r="B38" s="368" t="s">
        <v>633</v>
      </c>
      <c r="C38" s="814"/>
      <c r="D38" s="43"/>
      <c r="E38" s="42"/>
      <c r="F38" s="42"/>
      <c r="G38" s="42"/>
      <c r="H38" s="43"/>
    </row>
    <row r="39" spans="2:8" ht="16.5" thickBot="1">
      <c r="B39" s="807"/>
      <c r="C39" s="815" t="s">
        <v>903</v>
      </c>
      <c r="D39" s="816">
        <f>SUM(D29:D38)</f>
        <v>2362300</v>
      </c>
      <c r="E39" s="816">
        <f>SUM(E29:E38)</f>
        <v>4580000</v>
      </c>
      <c r="F39" s="816">
        <f>SUM(F29:F38)</f>
        <v>9250000</v>
      </c>
      <c r="G39" s="816">
        <f>SUM(G29:G38)</f>
        <v>13040300</v>
      </c>
      <c r="H39" s="816">
        <f>SUM(H29:H38)</f>
        <v>18771000</v>
      </c>
    </row>
    <row r="40" spans="2:8" ht="15.75">
      <c r="B40" s="817"/>
      <c r="C40" s="818" t="s">
        <v>904</v>
      </c>
      <c r="D40" s="818"/>
      <c r="E40" s="819"/>
      <c r="F40" s="819"/>
      <c r="G40" s="819"/>
      <c r="H40" s="820"/>
    </row>
    <row r="41" spans="2:8" ht="15.75">
      <c r="B41" s="804" t="s">
        <v>674</v>
      </c>
      <c r="C41" s="821"/>
      <c r="D41" s="822"/>
      <c r="E41" s="30"/>
      <c r="F41" s="30"/>
      <c r="G41" s="30"/>
      <c r="H41" s="36"/>
    </row>
    <row r="42" spans="2:8" ht="15.75">
      <c r="B42" s="823" t="s">
        <v>676</v>
      </c>
      <c r="C42" s="821"/>
      <c r="D42" s="824"/>
      <c r="E42" s="30"/>
      <c r="F42" s="30"/>
      <c r="G42" s="524"/>
      <c r="H42" s="825"/>
    </row>
    <row r="43" spans="2:8" ht="16.5" thickBot="1">
      <c r="B43" s="823" t="s">
        <v>633</v>
      </c>
      <c r="C43" s="814"/>
      <c r="D43" s="826"/>
      <c r="E43" s="42"/>
      <c r="F43" s="827"/>
      <c r="G43" s="42"/>
      <c r="H43" s="43"/>
    </row>
    <row r="44" spans="2:8" ht="16.5" thickBot="1">
      <c r="B44" s="807"/>
      <c r="C44" s="828" t="s">
        <v>905</v>
      </c>
      <c r="D44" s="829"/>
      <c r="E44" s="511"/>
      <c r="F44" s="830"/>
      <c r="G44" s="510"/>
      <c r="H44" s="323"/>
    </row>
    <row r="45" spans="2:8" ht="16.5" thickBot="1">
      <c r="B45" s="831" t="s">
        <v>906</v>
      </c>
      <c r="C45" s="831"/>
      <c r="D45" s="809">
        <f>D27+D39</f>
        <v>180286907</v>
      </c>
      <c r="E45" s="809">
        <f>E27+E39</f>
        <v>105355000</v>
      </c>
      <c r="F45" s="809">
        <f>F27+F39</f>
        <v>157922500</v>
      </c>
      <c r="G45" s="809">
        <f>G27+G39</f>
        <v>195772800</v>
      </c>
      <c r="H45" s="809">
        <f>H27+H39</f>
        <v>243551000</v>
      </c>
    </row>
    <row r="46" spans="2:8" ht="15.75">
      <c r="B46" s="326"/>
      <c r="C46" s="44"/>
      <c r="D46" s="832"/>
      <c r="E46" s="833"/>
      <c r="F46" s="833"/>
      <c r="G46" s="833"/>
      <c r="H46" s="44"/>
    </row>
  </sheetData>
  <sheetProtection/>
  <mergeCells count="11">
    <mergeCell ref="C11:H11"/>
    <mergeCell ref="C28:H28"/>
    <mergeCell ref="B45:C45"/>
    <mergeCell ref="B5:H5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C3:F59"/>
  <sheetViews>
    <sheetView showGridLines="0" zoomScale="70" zoomScaleNormal="70" zoomScalePageLayoutView="0" workbookViewId="0" topLeftCell="A1">
      <selection activeCell="F59" sqref="F59"/>
    </sheetView>
  </sheetViews>
  <sheetFormatPr defaultColWidth="9.140625" defaultRowHeight="12.75"/>
  <cols>
    <col min="3" max="3" width="98.00390625" style="0" customWidth="1"/>
    <col min="4" max="4" width="7.00390625" style="0" customWidth="1"/>
    <col min="5" max="5" width="49.421875" style="0" customWidth="1"/>
    <col min="6" max="6" width="50.00390625" style="0" customWidth="1"/>
  </cols>
  <sheetData>
    <row r="3" spans="3:6" ht="17.25" customHeight="1">
      <c r="C3" s="78"/>
      <c r="D3" s="78"/>
      <c r="E3" s="78"/>
      <c r="F3" s="79" t="s">
        <v>428</v>
      </c>
    </row>
    <row r="4" spans="3:6" s="80" customFormat="1" ht="24.75" customHeight="1">
      <c r="C4" s="687" t="s">
        <v>429</v>
      </c>
      <c r="D4" s="687"/>
      <c r="E4" s="687"/>
      <c r="F4" s="687"/>
    </row>
    <row r="5" spans="3:6" s="80" customFormat="1" ht="24.75" customHeight="1">
      <c r="C5" s="688" t="s">
        <v>539</v>
      </c>
      <c r="D5" s="688"/>
      <c r="E5" s="688"/>
      <c r="F5" s="688"/>
    </row>
    <row r="6" spans="3:6" s="82" customFormat="1" ht="15.75">
      <c r="C6" s="44"/>
      <c r="D6" s="44"/>
      <c r="E6" s="48"/>
      <c r="F6" s="83" t="s">
        <v>430</v>
      </c>
    </row>
    <row r="7" spans="3:6" s="82" customFormat="1" ht="25.5" customHeight="1">
      <c r="C7" s="689" t="s">
        <v>431</v>
      </c>
      <c r="D7" s="690" t="s">
        <v>4</v>
      </c>
      <c r="E7" s="691" t="s">
        <v>432</v>
      </c>
      <c r="F7" s="691"/>
    </row>
    <row r="8" spans="3:6" s="82" customFormat="1" ht="39.75" customHeight="1">
      <c r="C8" s="689"/>
      <c r="D8" s="690"/>
      <c r="E8" s="84" t="s">
        <v>794</v>
      </c>
      <c r="F8" s="85" t="s">
        <v>795</v>
      </c>
    </row>
    <row r="9" spans="3:6" s="82" customFormat="1" ht="30" customHeight="1">
      <c r="C9" s="86"/>
      <c r="D9" s="87"/>
      <c r="E9" s="88"/>
      <c r="F9" s="89"/>
    </row>
    <row r="10" spans="3:6" s="82" customFormat="1" ht="33.75" customHeight="1">
      <c r="C10" s="90" t="s">
        <v>433</v>
      </c>
      <c r="D10" s="91"/>
      <c r="E10" s="92"/>
      <c r="F10" s="93"/>
    </row>
    <row r="11" spans="3:6" s="82" customFormat="1" ht="33.75" customHeight="1">
      <c r="C11" s="90" t="s">
        <v>434</v>
      </c>
      <c r="D11" s="91">
        <v>3001</v>
      </c>
      <c r="E11" s="639">
        <f>E12+E13+E14</f>
        <v>225254</v>
      </c>
      <c r="F11" s="639">
        <f>F12+F13+F14</f>
        <v>267929</v>
      </c>
    </row>
    <row r="12" spans="3:6" s="82" customFormat="1" ht="33.75" customHeight="1">
      <c r="C12" s="94" t="s">
        <v>435</v>
      </c>
      <c r="D12" s="91">
        <v>3002</v>
      </c>
      <c r="E12" s="640">
        <v>221354</v>
      </c>
      <c r="F12" s="641">
        <v>264181</v>
      </c>
    </row>
    <row r="13" spans="3:6" s="82" customFormat="1" ht="33.75" customHeight="1">
      <c r="C13" s="94" t="s">
        <v>436</v>
      </c>
      <c r="D13" s="91">
        <v>3003</v>
      </c>
      <c r="E13" s="640">
        <v>2800</v>
      </c>
      <c r="F13" s="641">
        <v>2622</v>
      </c>
    </row>
    <row r="14" spans="3:6" s="82" customFormat="1" ht="33.75" customHeight="1">
      <c r="C14" s="94" t="s">
        <v>437</v>
      </c>
      <c r="D14" s="91">
        <v>3004</v>
      </c>
      <c r="E14" s="640">
        <v>1100</v>
      </c>
      <c r="F14" s="641">
        <v>1126</v>
      </c>
    </row>
    <row r="15" spans="3:6" s="82" customFormat="1" ht="33.75" customHeight="1">
      <c r="C15" s="90" t="s">
        <v>438</v>
      </c>
      <c r="D15" s="91">
        <v>3005</v>
      </c>
      <c r="E15" s="639">
        <f>E16+E17+E18+E19+E20</f>
        <v>228384</v>
      </c>
      <c r="F15" s="639">
        <f>F16+F17+F18+F19+F20</f>
        <v>263166</v>
      </c>
    </row>
    <row r="16" spans="3:6" s="82" customFormat="1" ht="33.75" customHeight="1">
      <c r="C16" s="94" t="s">
        <v>439</v>
      </c>
      <c r="D16" s="91">
        <v>3006</v>
      </c>
      <c r="E16" s="640">
        <v>185195</v>
      </c>
      <c r="F16" s="641">
        <v>223950</v>
      </c>
    </row>
    <row r="17" spans="3:6" ht="33.75" customHeight="1">
      <c r="C17" s="94" t="s">
        <v>440</v>
      </c>
      <c r="D17" s="91">
        <v>3007</v>
      </c>
      <c r="E17" s="640">
        <v>35559</v>
      </c>
      <c r="F17" s="641">
        <v>34185</v>
      </c>
    </row>
    <row r="18" spans="3:6" ht="33.75" customHeight="1">
      <c r="C18" s="94" t="s">
        <v>441</v>
      </c>
      <c r="D18" s="91">
        <v>3008</v>
      </c>
      <c r="E18" s="640">
        <v>500</v>
      </c>
      <c r="F18" s="641">
        <v>181</v>
      </c>
    </row>
    <row r="19" spans="3:6" ht="33.75" customHeight="1">
      <c r="C19" s="94" t="s">
        <v>442</v>
      </c>
      <c r="D19" s="91">
        <v>3009</v>
      </c>
      <c r="E19" s="640"/>
      <c r="F19" s="641"/>
    </row>
    <row r="20" spans="3:6" ht="33.75" customHeight="1">
      <c r="C20" s="94" t="s">
        <v>443</v>
      </c>
      <c r="D20" s="91">
        <v>3010</v>
      </c>
      <c r="E20" s="640">
        <v>7130</v>
      </c>
      <c r="F20" s="641">
        <v>4850</v>
      </c>
    </row>
    <row r="21" spans="3:6" ht="33.75" customHeight="1">
      <c r="C21" s="90" t="s">
        <v>444</v>
      </c>
      <c r="D21" s="91">
        <v>3011</v>
      </c>
      <c r="E21" s="639">
        <v>4000</v>
      </c>
      <c r="F21" s="639">
        <f>F11-F15</f>
        <v>4763</v>
      </c>
    </row>
    <row r="22" spans="3:6" ht="33.75" customHeight="1">
      <c r="C22" s="90" t="s">
        <v>445</v>
      </c>
      <c r="D22" s="91">
        <v>3012</v>
      </c>
      <c r="E22" s="640"/>
      <c r="F22" s="641"/>
    </row>
    <row r="23" spans="3:6" ht="33.75" customHeight="1">
      <c r="C23" s="90" t="s">
        <v>446</v>
      </c>
      <c r="D23" s="91"/>
      <c r="E23" s="640"/>
      <c r="F23" s="93"/>
    </row>
    <row r="24" spans="3:6" ht="33.75" customHeight="1">
      <c r="C24" s="90" t="s">
        <v>447</v>
      </c>
      <c r="D24" s="91">
        <v>3013</v>
      </c>
      <c r="E24" s="639">
        <f>E25+E26+E27+E28+E29</f>
        <v>20</v>
      </c>
      <c r="F24" s="639">
        <f>F25+F26+F27+F28+F29</f>
        <v>0</v>
      </c>
    </row>
    <row r="25" spans="3:6" ht="33.75" customHeight="1">
      <c r="C25" s="94" t="s">
        <v>448</v>
      </c>
      <c r="D25" s="91">
        <v>3014</v>
      </c>
      <c r="E25" s="92"/>
      <c r="F25" s="93"/>
    </row>
    <row r="26" spans="3:6" ht="33.75" customHeight="1">
      <c r="C26" s="94" t="s">
        <v>449</v>
      </c>
      <c r="D26" s="91">
        <v>3015</v>
      </c>
      <c r="E26" s="92">
        <v>20</v>
      </c>
      <c r="F26" s="93">
        <v>0</v>
      </c>
    </row>
    <row r="27" spans="3:6" ht="33.75" customHeight="1">
      <c r="C27" s="94" t="s">
        <v>450</v>
      </c>
      <c r="D27" s="91">
        <v>3016</v>
      </c>
      <c r="E27" s="92"/>
      <c r="F27" s="93"/>
    </row>
    <row r="28" spans="3:6" ht="33.75" customHeight="1">
      <c r="C28" s="94" t="s">
        <v>451</v>
      </c>
      <c r="D28" s="91">
        <v>3017</v>
      </c>
      <c r="E28" s="92"/>
      <c r="F28" s="93"/>
    </row>
    <row r="29" spans="3:6" ht="33.75" customHeight="1">
      <c r="C29" s="94" t="s">
        <v>452</v>
      </c>
      <c r="D29" s="91">
        <v>3018</v>
      </c>
      <c r="E29" s="92"/>
      <c r="F29" s="93"/>
    </row>
    <row r="30" spans="3:6" ht="33.75" customHeight="1">
      <c r="C30" s="90" t="s">
        <v>453</v>
      </c>
      <c r="D30" s="91">
        <v>3019</v>
      </c>
      <c r="E30" s="92">
        <v>4000</v>
      </c>
      <c r="F30" s="92">
        <f>F31+F32+F33</f>
        <v>4754</v>
      </c>
    </row>
    <row r="31" spans="3:6" ht="33.75" customHeight="1">
      <c r="C31" s="94" t="s">
        <v>454</v>
      </c>
      <c r="D31" s="91">
        <v>3020</v>
      </c>
      <c r="E31" s="92"/>
      <c r="F31" s="93"/>
    </row>
    <row r="32" spans="3:6" ht="33.75" customHeight="1">
      <c r="C32" s="94" t="s">
        <v>455</v>
      </c>
      <c r="D32" s="91">
        <v>3021</v>
      </c>
      <c r="E32" s="92">
        <v>3000</v>
      </c>
      <c r="F32" s="93">
        <v>4554</v>
      </c>
    </row>
    <row r="33" spans="3:6" ht="33.75" customHeight="1">
      <c r="C33" s="94" t="s">
        <v>456</v>
      </c>
      <c r="D33" s="91">
        <v>3022</v>
      </c>
      <c r="E33" s="92">
        <v>1000</v>
      </c>
      <c r="F33" s="93">
        <v>200</v>
      </c>
    </row>
    <row r="34" spans="3:6" ht="33.75" customHeight="1">
      <c r="C34" s="90" t="s">
        <v>457</v>
      </c>
      <c r="D34" s="91">
        <v>3023</v>
      </c>
      <c r="E34" s="92"/>
      <c r="F34" s="93"/>
    </row>
    <row r="35" spans="3:6" ht="33.75" customHeight="1">
      <c r="C35" s="90" t="s">
        <v>458</v>
      </c>
      <c r="D35" s="91">
        <v>3024</v>
      </c>
      <c r="E35" s="92">
        <v>4000</v>
      </c>
      <c r="F35" s="93">
        <v>4754</v>
      </c>
    </row>
    <row r="36" spans="3:6" ht="33.75" customHeight="1">
      <c r="C36" s="90" t="s">
        <v>459</v>
      </c>
      <c r="D36" s="91"/>
      <c r="E36" s="92"/>
      <c r="F36" s="93"/>
    </row>
    <row r="37" spans="3:6" ht="33.75" customHeight="1">
      <c r="C37" s="90" t="s">
        <v>460</v>
      </c>
      <c r="D37" s="91">
        <v>3025</v>
      </c>
      <c r="E37" s="92"/>
      <c r="F37" s="93"/>
    </row>
    <row r="38" spans="3:6" ht="33.75" customHeight="1">
      <c r="C38" s="94" t="s">
        <v>461</v>
      </c>
      <c r="D38" s="91">
        <v>3026</v>
      </c>
      <c r="E38" s="92"/>
      <c r="F38" s="93"/>
    </row>
    <row r="39" spans="3:6" ht="33.75" customHeight="1">
      <c r="C39" s="94" t="s">
        <v>462</v>
      </c>
      <c r="D39" s="91">
        <v>3027</v>
      </c>
      <c r="E39" s="92"/>
      <c r="F39" s="93"/>
    </row>
    <row r="40" spans="3:6" ht="33.75" customHeight="1">
      <c r="C40" s="94" t="s">
        <v>463</v>
      </c>
      <c r="D40" s="91">
        <v>3028</v>
      </c>
      <c r="E40" s="92"/>
      <c r="F40" s="93"/>
    </row>
    <row r="41" spans="3:6" ht="33.75" customHeight="1">
      <c r="C41" s="94" t="s">
        <v>464</v>
      </c>
      <c r="D41" s="91">
        <v>3029</v>
      </c>
      <c r="E41" s="92"/>
      <c r="F41" s="93"/>
    </row>
    <row r="42" spans="3:6" ht="33.75" customHeight="1">
      <c r="C42" s="94" t="s">
        <v>465</v>
      </c>
      <c r="D42" s="91">
        <v>3030</v>
      </c>
      <c r="E42" s="92"/>
      <c r="F42" s="93"/>
    </row>
    <row r="43" spans="3:6" ht="33.75" customHeight="1">
      <c r="C43" s="90" t="s">
        <v>466</v>
      </c>
      <c r="D43" s="91">
        <v>3031</v>
      </c>
      <c r="E43" s="92"/>
      <c r="F43" s="93"/>
    </row>
    <row r="44" spans="3:6" ht="33.75" customHeight="1">
      <c r="C44" s="94" t="s">
        <v>467</v>
      </c>
      <c r="D44" s="91">
        <v>3032</v>
      </c>
      <c r="E44" s="92"/>
      <c r="F44" s="93"/>
    </row>
    <row r="45" spans="3:6" ht="33.75" customHeight="1">
      <c r="C45" s="94" t="s">
        <v>468</v>
      </c>
      <c r="D45" s="91">
        <v>3033</v>
      </c>
      <c r="E45" s="92"/>
      <c r="F45" s="93"/>
    </row>
    <row r="46" spans="3:6" ht="33.75" customHeight="1">
      <c r="C46" s="94" t="s">
        <v>469</v>
      </c>
      <c r="D46" s="91">
        <v>3034</v>
      </c>
      <c r="E46" s="92"/>
      <c r="F46" s="93"/>
    </row>
    <row r="47" spans="3:6" ht="33.75" customHeight="1">
      <c r="C47" s="94" t="s">
        <v>470</v>
      </c>
      <c r="D47" s="91">
        <v>3035</v>
      </c>
      <c r="E47" s="92"/>
      <c r="F47" s="93"/>
    </row>
    <row r="48" spans="3:6" ht="33.75" customHeight="1">
      <c r="C48" s="94" t="s">
        <v>471</v>
      </c>
      <c r="D48" s="91">
        <v>3036</v>
      </c>
      <c r="E48" s="92"/>
      <c r="F48" s="93"/>
    </row>
    <row r="49" spans="3:6" ht="33.75" customHeight="1">
      <c r="C49" s="94" t="s">
        <v>472</v>
      </c>
      <c r="D49" s="91">
        <v>3037</v>
      </c>
      <c r="E49" s="92"/>
      <c r="F49" s="93"/>
    </row>
    <row r="50" spans="3:6" ht="33.75" customHeight="1">
      <c r="C50" s="90" t="s">
        <v>473</v>
      </c>
      <c r="D50" s="91">
        <v>3038</v>
      </c>
      <c r="E50" s="92"/>
      <c r="F50" s="93"/>
    </row>
    <row r="51" spans="3:6" ht="33.75" customHeight="1">
      <c r="C51" s="90" t="s">
        <v>474</v>
      </c>
      <c r="D51" s="91">
        <v>3039</v>
      </c>
      <c r="E51" s="92"/>
      <c r="F51" s="93"/>
    </row>
    <row r="52" spans="3:6" ht="33.75" customHeight="1">
      <c r="C52" s="90" t="s">
        <v>475</v>
      </c>
      <c r="D52" s="91">
        <v>3040</v>
      </c>
      <c r="E52" s="92">
        <f>E11+E24+E37</f>
        <v>225274</v>
      </c>
      <c r="F52" s="92">
        <f>F11+F24+F37</f>
        <v>267929</v>
      </c>
    </row>
    <row r="53" spans="3:6" ht="33.75" customHeight="1">
      <c r="C53" s="90" t="s">
        <v>476</v>
      </c>
      <c r="D53" s="91">
        <v>3041</v>
      </c>
      <c r="E53" s="92">
        <v>225254</v>
      </c>
      <c r="F53" s="92">
        <f>F15+F30+F43</f>
        <v>267920</v>
      </c>
    </row>
    <row r="54" spans="3:6" ht="33.75" customHeight="1">
      <c r="C54" s="90" t="s">
        <v>477</v>
      </c>
      <c r="D54" s="91">
        <v>3042</v>
      </c>
      <c r="E54" s="92">
        <f>E52-E53</f>
        <v>20</v>
      </c>
      <c r="F54" s="92">
        <f>F52-F53</f>
        <v>9</v>
      </c>
    </row>
    <row r="55" spans="3:6" ht="33.75" customHeight="1">
      <c r="C55" s="90" t="s">
        <v>478</v>
      </c>
      <c r="D55" s="91">
        <v>3043</v>
      </c>
      <c r="E55" s="92"/>
      <c r="F55" s="93"/>
    </row>
    <row r="56" spans="3:6" ht="33.75" customHeight="1">
      <c r="C56" s="90" t="s">
        <v>479</v>
      </c>
      <c r="D56" s="91">
        <v>3044</v>
      </c>
      <c r="E56" s="95">
        <v>500</v>
      </c>
      <c r="F56" s="96">
        <v>122</v>
      </c>
    </row>
    <row r="57" spans="3:6" ht="33.75" customHeight="1">
      <c r="C57" s="90" t="s">
        <v>480</v>
      </c>
      <c r="D57" s="91">
        <v>3045</v>
      </c>
      <c r="E57" s="95"/>
      <c r="F57" s="96"/>
    </row>
    <row r="58" spans="3:6" ht="33.75" customHeight="1">
      <c r="C58" s="90" t="s">
        <v>481</v>
      </c>
      <c r="D58" s="91">
        <v>3046</v>
      </c>
      <c r="E58" s="95"/>
      <c r="F58" s="96"/>
    </row>
    <row r="59" spans="3:6" ht="33.75" customHeight="1">
      <c r="C59" s="97" t="s">
        <v>482</v>
      </c>
      <c r="D59" s="98">
        <v>3047</v>
      </c>
      <c r="E59" s="99">
        <f>E54-E55+E56+E57-E58</f>
        <v>520</v>
      </c>
      <c r="F59" s="99">
        <f>F54-F55+F56+F57-F58</f>
        <v>131</v>
      </c>
    </row>
  </sheetData>
  <sheetProtection selectLockedCells="1" selectUnlockedCells="1"/>
  <mergeCells count="5">
    <mergeCell ref="C4:F4"/>
    <mergeCell ref="C5:F5"/>
    <mergeCell ref="C7:C8"/>
    <mergeCell ref="D7:D8"/>
    <mergeCell ref="E7:F7"/>
  </mergeCells>
  <printOptions/>
  <pageMargins left="0.9448818897637796" right="0.35433070866141736" top="0.3937007874015748" bottom="0.3937007874015748" header="0.5118110236220472" footer="0.5118110236220472"/>
  <pageSetup horizontalDpi="300" verticalDpi="300" orientation="portrait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50"/>
  <sheetViews>
    <sheetView showGridLines="0" zoomScale="55" zoomScaleNormal="55" zoomScalePageLayoutView="0" workbookViewId="0" topLeftCell="A1">
      <selection activeCell="H139" sqref="H139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95.57421875" style="1" customWidth="1"/>
    <col min="4" max="4" width="9.8515625" style="1" customWidth="1"/>
    <col min="5" max="8" width="25.7109375" style="1" customWidth="1"/>
    <col min="9" max="9" width="4.00390625" style="1" customWidth="1"/>
    <col min="10" max="16384" width="9.140625" style="1" customWidth="1"/>
  </cols>
  <sheetData>
    <row r="1" ht="18.75">
      <c r="H1" s="2" t="s">
        <v>531</v>
      </c>
    </row>
    <row r="3" spans="2:8" ht="30" customHeight="1">
      <c r="B3" s="675" t="s">
        <v>803</v>
      </c>
      <c r="C3" s="675"/>
      <c r="D3" s="675"/>
      <c r="E3" s="675"/>
      <c r="F3" s="675"/>
      <c r="G3" s="675"/>
      <c r="H3" s="675"/>
    </row>
    <row r="4" spans="2:8" ht="26.25" customHeight="1">
      <c r="B4" s="171"/>
      <c r="C4" s="172"/>
      <c r="D4" s="172"/>
      <c r="E4" s="173"/>
      <c r="F4" s="173"/>
      <c r="G4" s="173"/>
      <c r="H4" s="174" t="s">
        <v>1</v>
      </c>
    </row>
    <row r="5" spans="1:9" ht="26.25" customHeight="1">
      <c r="A5" s="34"/>
      <c r="B5" s="692" t="s">
        <v>2</v>
      </c>
      <c r="C5" s="693" t="s">
        <v>3</v>
      </c>
      <c r="D5" s="693" t="s">
        <v>4</v>
      </c>
      <c r="E5" s="694" t="s">
        <v>432</v>
      </c>
      <c r="F5" s="694"/>
      <c r="G5" s="694"/>
      <c r="H5" s="694"/>
      <c r="I5" s="32"/>
    </row>
    <row r="6" spans="1:9" s="7" customFormat="1" ht="30" customHeight="1">
      <c r="A6" s="175"/>
      <c r="B6" s="692"/>
      <c r="C6" s="693"/>
      <c r="D6" s="693"/>
      <c r="E6" s="679" t="s">
        <v>804</v>
      </c>
      <c r="F6" s="679" t="s">
        <v>805</v>
      </c>
      <c r="G6" s="679" t="s">
        <v>806</v>
      </c>
      <c r="H6" s="695" t="s">
        <v>807</v>
      </c>
      <c r="I6" s="176"/>
    </row>
    <row r="7" spans="1:9" s="8" customFormat="1" ht="33" customHeight="1">
      <c r="A7" s="177"/>
      <c r="B7" s="692"/>
      <c r="C7" s="693"/>
      <c r="D7" s="693"/>
      <c r="E7" s="679"/>
      <c r="F7" s="679"/>
      <c r="G7" s="679"/>
      <c r="H7" s="695"/>
      <c r="I7" s="9"/>
    </row>
    <row r="8" spans="1:9" s="8" customFormat="1" ht="22.5" customHeight="1">
      <c r="A8" s="177"/>
      <c r="B8" s="178">
        <v>1</v>
      </c>
      <c r="C8" s="179">
        <v>2</v>
      </c>
      <c r="D8" s="180">
        <v>3</v>
      </c>
      <c r="E8" s="181">
        <v>4</v>
      </c>
      <c r="F8" s="181">
        <v>5</v>
      </c>
      <c r="G8" s="181">
        <v>6</v>
      </c>
      <c r="H8" s="182">
        <v>7</v>
      </c>
      <c r="I8" s="9"/>
    </row>
    <row r="9" spans="1:9" s="10" customFormat="1" ht="34.5" customHeight="1">
      <c r="A9" s="183"/>
      <c r="B9" s="184"/>
      <c r="C9" s="12" t="s">
        <v>5</v>
      </c>
      <c r="D9" s="185"/>
      <c r="E9" s="14"/>
      <c r="F9" s="14"/>
      <c r="G9" s="14"/>
      <c r="H9" s="3"/>
      <c r="I9" s="15"/>
    </row>
    <row r="10" spans="1:9" s="10" customFormat="1" ht="34.5" customHeight="1">
      <c r="A10" s="183"/>
      <c r="B10" s="16">
        <v>0</v>
      </c>
      <c r="C10" s="17" t="s">
        <v>6</v>
      </c>
      <c r="D10" s="18" t="s">
        <v>7</v>
      </c>
      <c r="E10" s="19"/>
      <c r="F10" s="19"/>
      <c r="G10" s="19"/>
      <c r="H10" s="20"/>
      <c r="I10" s="15"/>
    </row>
    <row r="11" spans="2:9" s="10" customFormat="1" ht="34.5" customHeight="1">
      <c r="B11" s="16"/>
      <c r="C11" s="17" t="s">
        <v>8</v>
      </c>
      <c r="D11" s="18" t="s">
        <v>9</v>
      </c>
      <c r="E11" s="19">
        <f>E12+E19+E28+E33+E43</f>
        <v>41448</v>
      </c>
      <c r="F11" s="19">
        <f>F12+F19+F28+F33+F43</f>
        <v>39395</v>
      </c>
      <c r="G11" s="19">
        <f>G12+G19+G28+G33+G43</f>
        <v>39075</v>
      </c>
      <c r="H11" s="19">
        <f>H12+H19+H28+H33+H43</f>
        <v>55641</v>
      </c>
      <c r="I11" s="15"/>
    </row>
    <row r="12" spans="2:9" s="10" customFormat="1" ht="34.5" customHeight="1">
      <c r="B12" s="16">
        <v>1</v>
      </c>
      <c r="C12" s="17" t="s">
        <v>10</v>
      </c>
      <c r="D12" s="18" t="s">
        <v>11</v>
      </c>
      <c r="E12" s="19"/>
      <c r="F12" s="19"/>
      <c r="G12" s="19"/>
      <c r="H12" s="20"/>
      <c r="I12" s="15"/>
    </row>
    <row r="13" spans="2:9" s="10" customFormat="1" ht="34.5" customHeight="1">
      <c r="B13" s="16" t="s">
        <v>12</v>
      </c>
      <c r="C13" s="21" t="s">
        <v>13</v>
      </c>
      <c r="D13" s="18" t="s">
        <v>14</v>
      </c>
      <c r="E13" s="19"/>
      <c r="F13" s="19"/>
      <c r="G13" s="19"/>
      <c r="H13" s="20"/>
      <c r="I13" s="15"/>
    </row>
    <row r="14" spans="2:9" s="10" customFormat="1" ht="34.5" customHeight="1">
      <c r="B14" s="16" t="s">
        <v>15</v>
      </c>
      <c r="C14" s="21" t="s">
        <v>16</v>
      </c>
      <c r="D14" s="18" t="s">
        <v>17</v>
      </c>
      <c r="E14" s="19"/>
      <c r="F14" s="19"/>
      <c r="G14" s="19"/>
      <c r="H14" s="20"/>
      <c r="I14" s="15"/>
    </row>
    <row r="15" spans="2:9" s="10" customFormat="1" ht="34.5" customHeight="1">
      <c r="B15" s="16" t="s">
        <v>18</v>
      </c>
      <c r="C15" s="21" t="s">
        <v>19</v>
      </c>
      <c r="D15" s="18" t="s">
        <v>20</v>
      </c>
      <c r="E15" s="19"/>
      <c r="F15" s="19"/>
      <c r="G15" s="19"/>
      <c r="H15" s="20"/>
      <c r="I15" s="15"/>
    </row>
    <row r="16" spans="2:9" s="10" customFormat="1" ht="34.5" customHeight="1">
      <c r="B16" s="22" t="s">
        <v>21</v>
      </c>
      <c r="C16" s="21" t="s">
        <v>22</v>
      </c>
      <c r="D16" s="18" t="s">
        <v>23</v>
      </c>
      <c r="E16" s="19"/>
      <c r="F16" s="19"/>
      <c r="G16" s="19"/>
      <c r="H16" s="20"/>
      <c r="I16" s="15"/>
    </row>
    <row r="17" spans="2:9" s="10" customFormat="1" ht="34.5" customHeight="1">
      <c r="B17" s="22" t="s">
        <v>24</v>
      </c>
      <c r="C17" s="21" t="s">
        <v>25</v>
      </c>
      <c r="D17" s="18" t="s">
        <v>26</v>
      </c>
      <c r="E17" s="19"/>
      <c r="F17" s="19"/>
      <c r="G17" s="19"/>
      <c r="H17" s="20"/>
      <c r="I17" s="15"/>
    </row>
    <row r="18" spans="2:9" s="10" customFormat="1" ht="34.5" customHeight="1">
      <c r="B18" s="22" t="s">
        <v>27</v>
      </c>
      <c r="C18" s="21" t="s">
        <v>28</v>
      </c>
      <c r="D18" s="18" t="s">
        <v>29</v>
      </c>
      <c r="E18" s="19"/>
      <c r="F18" s="19"/>
      <c r="G18" s="19"/>
      <c r="H18" s="20"/>
      <c r="I18" s="15"/>
    </row>
    <row r="19" spans="2:9" s="10" customFormat="1" ht="34.5" customHeight="1">
      <c r="B19" s="23">
        <v>2</v>
      </c>
      <c r="C19" s="17" t="s">
        <v>30</v>
      </c>
      <c r="D19" s="18" t="s">
        <v>31</v>
      </c>
      <c r="E19" s="19">
        <f>E20+E21+E22+E23+E24+E25+E26+E27</f>
        <v>41288</v>
      </c>
      <c r="F19" s="19">
        <f>F20+F21+F22+F23+F24+F25+F26+F27</f>
        <v>39235</v>
      </c>
      <c r="G19" s="19">
        <f>G20+G21+G22+G23+G24+G25+G26+G27</f>
        <v>38915</v>
      </c>
      <c r="H19" s="19">
        <f>H20+H21+H22+H23+H24+H25+H26+H27</f>
        <v>55481</v>
      </c>
      <c r="I19" s="15"/>
    </row>
    <row r="20" spans="2:9" s="10" customFormat="1" ht="34.5" customHeight="1">
      <c r="B20" s="16" t="s">
        <v>32</v>
      </c>
      <c r="C20" s="21" t="s">
        <v>33</v>
      </c>
      <c r="D20" s="18" t="s">
        <v>34</v>
      </c>
      <c r="E20" s="19">
        <v>139</v>
      </c>
      <c r="F20" s="19">
        <v>139</v>
      </c>
      <c r="G20" s="19">
        <v>139</v>
      </c>
      <c r="H20" s="20">
        <v>139</v>
      </c>
      <c r="I20" s="15"/>
    </row>
    <row r="21" spans="2:9" s="10" customFormat="1" ht="34.5" customHeight="1">
      <c r="B21" s="22" t="s">
        <v>35</v>
      </c>
      <c r="C21" s="21" t="s">
        <v>36</v>
      </c>
      <c r="D21" s="18" t="s">
        <v>37</v>
      </c>
      <c r="E21" s="19">
        <v>32319</v>
      </c>
      <c r="F21" s="19">
        <v>31996</v>
      </c>
      <c r="G21" s="19">
        <v>31676</v>
      </c>
      <c r="H21" s="20">
        <v>39012</v>
      </c>
      <c r="I21" s="15"/>
    </row>
    <row r="22" spans="2:9" s="10" customFormat="1" ht="34.5" customHeight="1">
      <c r="B22" s="16" t="s">
        <v>38</v>
      </c>
      <c r="C22" s="21" t="s">
        <v>39</v>
      </c>
      <c r="D22" s="18" t="s">
        <v>40</v>
      </c>
      <c r="E22" s="19">
        <v>6730</v>
      </c>
      <c r="F22" s="19">
        <v>2500</v>
      </c>
      <c r="G22" s="19">
        <v>2500</v>
      </c>
      <c r="H22" s="20">
        <v>11730</v>
      </c>
      <c r="I22" s="15"/>
    </row>
    <row r="23" spans="2:9" s="10" customFormat="1" ht="34.5" customHeight="1">
      <c r="B23" s="16" t="s">
        <v>41</v>
      </c>
      <c r="C23" s="21" t="s">
        <v>42</v>
      </c>
      <c r="D23" s="18" t="s">
        <v>43</v>
      </c>
      <c r="E23" s="19"/>
      <c r="F23" s="19"/>
      <c r="G23" s="19"/>
      <c r="H23" s="20"/>
      <c r="I23" s="15"/>
    </row>
    <row r="24" spans="2:9" s="10" customFormat="1" ht="34.5" customHeight="1">
      <c r="B24" s="16" t="s">
        <v>44</v>
      </c>
      <c r="C24" s="21" t="s">
        <v>45</v>
      </c>
      <c r="D24" s="18" t="s">
        <v>46</v>
      </c>
      <c r="E24" s="19">
        <v>2100</v>
      </c>
      <c r="F24" s="19"/>
      <c r="G24" s="19"/>
      <c r="H24" s="20"/>
      <c r="I24" s="15"/>
    </row>
    <row r="25" spans="2:9" s="10" customFormat="1" ht="34.5" customHeight="1">
      <c r="B25" s="16" t="s">
        <v>47</v>
      </c>
      <c r="C25" s="21" t="s">
        <v>48</v>
      </c>
      <c r="D25" s="18" t="s">
        <v>49</v>
      </c>
      <c r="E25" s="19"/>
      <c r="F25" s="19">
        <v>4600</v>
      </c>
      <c r="G25" s="19">
        <v>4600</v>
      </c>
      <c r="H25" s="20">
        <v>4600</v>
      </c>
      <c r="I25" s="15"/>
    </row>
    <row r="26" spans="2:9" s="10" customFormat="1" ht="34.5" customHeight="1">
      <c r="B26" s="16" t="s">
        <v>50</v>
      </c>
      <c r="C26" s="21" t="s">
        <v>51</v>
      </c>
      <c r="D26" s="18" t="s">
        <v>52</v>
      </c>
      <c r="E26" s="19"/>
      <c r="F26" s="19"/>
      <c r="G26" s="19"/>
      <c r="H26" s="20"/>
      <c r="I26" s="15"/>
    </row>
    <row r="27" spans="2:9" s="10" customFormat="1" ht="34.5" customHeight="1">
      <c r="B27" s="16" t="s">
        <v>53</v>
      </c>
      <c r="C27" s="21" t="s">
        <v>54</v>
      </c>
      <c r="D27" s="18" t="s">
        <v>55</v>
      </c>
      <c r="E27" s="19"/>
      <c r="F27" s="19"/>
      <c r="G27" s="19"/>
      <c r="H27" s="20"/>
      <c r="I27" s="15"/>
    </row>
    <row r="28" spans="2:9" s="10" customFormat="1" ht="34.5" customHeight="1">
      <c r="B28" s="23">
        <v>3</v>
      </c>
      <c r="C28" s="17" t="s">
        <v>56</v>
      </c>
      <c r="D28" s="18" t="s">
        <v>57</v>
      </c>
      <c r="E28" s="19"/>
      <c r="F28" s="19"/>
      <c r="G28" s="19"/>
      <c r="H28" s="20"/>
      <c r="I28" s="15"/>
    </row>
    <row r="29" spans="2:9" s="10" customFormat="1" ht="34.5" customHeight="1">
      <c r="B29" s="16" t="s">
        <v>58</v>
      </c>
      <c r="C29" s="21" t="s">
        <v>59</v>
      </c>
      <c r="D29" s="18" t="s">
        <v>60</v>
      </c>
      <c r="E29" s="19"/>
      <c r="F29" s="19"/>
      <c r="G29" s="19"/>
      <c r="H29" s="20"/>
      <c r="I29" s="15"/>
    </row>
    <row r="30" spans="2:9" s="10" customFormat="1" ht="34.5" customHeight="1">
      <c r="B30" s="22" t="s">
        <v>61</v>
      </c>
      <c r="C30" s="21" t="s">
        <v>62</v>
      </c>
      <c r="D30" s="18" t="s">
        <v>63</v>
      </c>
      <c r="E30" s="19"/>
      <c r="F30" s="19"/>
      <c r="G30" s="19"/>
      <c r="H30" s="20"/>
      <c r="I30" s="15"/>
    </row>
    <row r="31" spans="2:9" s="10" customFormat="1" ht="34.5" customHeight="1">
      <c r="B31" s="22" t="s">
        <v>64</v>
      </c>
      <c r="C31" s="21" t="s">
        <v>65</v>
      </c>
      <c r="D31" s="18" t="s">
        <v>66</v>
      </c>
      <c r="E31" s="19"/>
      <c r="F31" s="19"/>
      <c r="G31" s="19"/>
      <c r="H31" s="20"/>
      <c r="I31" s="15"/>
    </row>
    <row r="32" spans="2:9" s="10" customFormat="1" ht="34.5" customHeight="1">
      <c r="B32" s="22" t="s">
        <v>67</v>
      </c>
      <c r="C32" s="21" t="s">
        <v>68</v>
      </c>
      <c r="D32" s="18" t="s">
        <v>69</v>
      </c>
      <c r="E32" s="19"/>
      <c r="F32" s="19"/>
      <c r="G32" s="19"/>
      <c r="H32" s="20"/>
      <c r="I32" s="15"/>
    </row>
    <row r="33" spans="2:9" s="10" customFormat="1" ht="34.5" customHeight="1">
      <c r="B33" s="24" t="s">
        <v>70</v>
      </c>
      <c r="C33" s="17" t="s">
        <v>71</v>
      </c>
      <c r="D33" s="18" t="s">
        <v>72</v>
      </c>
      <c r="E33" s="19">
        <f>E34+E35+E36+E37+E38+E39+E40+E41+E42</f>
        <v>160</v>
      </c>
      <c r="F33" s="19">
        <f>F34+F35+F36+F37+F38+F39+F40+F41+F42</f>
        <v>160</v>
      </c>
      <c r="G33" s="19">
        <f>G34+G35+G36+G37+G38+G39+G40+G41+G42</f>
        <v>160</v>
      </c>
      <c r="H33" s="19">
        <f>H34+H35+H36+H37+H38+H39+H40+H41+H42</f>
        <v>160</v>
      </c>
      <c r="I33" s="15"/>
    </row>
    <row r="34" spans="2:9" s="10" customFormat="1" ht="34.5" customHeight="1">
      <c r="B34" s="22" t="s">
        <v>73</v>
      </c>
      <c r="C34" s="21" t="s">
        <v>74</v>
      </c>
      <c r="D34" s="18" t="s">
        <v>75</v>
      </c>
      <c r="E34" s="19"/>
      <c r="F34" s="19"/>
      <c r="G34" s="19"/>
      <c r="H34" s="20"/>
      <c r="I34" s="15"/>
    </row>
    <row r="35" spans="2:9" s="10" customFormat="1" ht="34.5" customHeight="1">
      <c r="B35" s="22" t="s">
        <v>76</v>
      </c>
      <c r="C35" s="21" t="s">
        <v>77</v>
      </c>
      <c r="D35" s="18" t="s">
        <v>78</v>
      </c>
      <c r="E35" s="19"/>
      <c r="F35" s="19"/>
      <c r="G35" s="19"/>
      <c r="H35" s="20"/>
      <c r="I35" s="15"/>
    </row>
    <row r="36" spans="2:9" s="10" customFormat="1" ht="34.5" customHeight="1">
      <c r="B36" s="22" t="s">
        <v>79</v>
      </c>
      <c r="C36" s="21" t="s">
        <v>80</v>
      </c>
      <c r="D36" s="18" t="s">
        <v>81</v>
      </c>
      <c r="E36" s="19"/>
      <c r="F36" s="19"/>
      <c r="G36" s="19"/>
      <c r="H36" s="20"/>
      <c r="I36" s="15"/>
    </row>
    <row r="37" spans="2:9" s="10" customFormat="1" ht="34.5" customHeight="1">
      <c r="B37" s="22" t="s">
        <v>82</v>
      </c>
      <c r="C37" s="21" t="s">
        <v>83</v>
      </c>
      <c r="D37" s="18" t="s">
        <v>84</v>
      </c>
      <c r="E37" s="19"/>
      <c r="F37" s="19"/>
      <c r="G37" s="19"/>
      <c r="H37" s="20"/>
      <c r="I37" s="15"/>
    </row>
    <row r="38" spans="2:9" s="10" customFormat="1" ht="34.5" customHeight="1">
      <c r="B38" s="22" t="s">
        <v>82</v>
      </c>
      <c r="C38" s="21" t="s">
        <v>85</v>
      </c>
      <c r="D38" s="18" t="s">
        <v>86</v>
      </c>
      <c r="E38" s="19"/>
      <c r="F38" s="19"/>
      <c r="G38" s="19"/>
      <c r="H38" s="20"/>
      <c r="I38" s="15"/>
    </row>
    <row r="39" spans="2:9" s="10" customFormat="1" ht="34.5" customHeight="1">
      <c r="B39" s="22" t="s">
        <v>87</v>
      </c>
      <c r="C39" s="21" t="s">
        <v>88</v>
      </c>
      <c r="D39" s="18" t="s">
        <v>89</v>
      </c>
      <c r="E39" s="19"/>
      <c r="F39" s="19"/>
      <c r="G39" s="19"/>
      <c r="H39" s="20"/>
      <c r="I39" s="15"/>
    </row>
    <row r="40" spans="2:9" s="10" customFormat="1" ht="34.5" customHeight="1">
      <c r="B40" s="22" t="s">
        <v>87</v>
      </c>
      <c r="C40" s="21" t="s">
        <v>90</v>
      </c>
      <c r="D40" s="18" t="s">
        <v>91</v>
      </c>
      <c r="E40" s="19"/>
      <c r="F40" s="19"/>
      <c r="G40" s="19"/>
      <c r="H40" s="20"/>
      <c r="I40" s="15"/>
    </row>
    <row r="41" spans="2:9" s="10" customFormat="1" ht="34.5" customHeight="1">
      <c r="B41" s="22" t="s">
        <v>92</v>
      </c>
      <c r="C41" s="21" t="s">
        <v>93</v>
      </c>
      <c r="D41" s="18" t="s">
        <v>94</v>
      </c>
      <c r="E41" s="19"/>
      <c r="F41" s="19"/>
      <c r="G41" s="19"/>
      <c r="H41" s="20"/>
      <c r="I41" s="15"/>
    </row>
    <row r="42" spans="2:9" s="10" customFormat="1" ht="34.5" customHeight="1">
      <c r="B42" s="22" t="s">
        <v>95</v>
      </c>
      <c r="C42" s="21" t="s">
        <v>96</v>
      </c>
      <c r="D42" s="18" t="s">
        <v>97</v>
      </c>
      <c r="E42" s="19">
        <v>160</v>
      </c>
      <c r="F42" s="19">
        <v>160</v>
      </c>
      <c r="G42" s="19">
        <v>160</v>
      </c>
      <c r="H42" s="20">
        <v>160</v>
      </c>
      <c r="I42" s="15"/>
    </row>
    <row r="43" spans="2:9" s="10" customFormat="1" ht="34.5" customHeight="1">
      <c r="B43" s="24">
        <v>5</v>
      </c>
      <c r="C43" s="17" t="s">
        <v>98</v>
      </c>
      <c r="D43" s="18" t="s">
        <v>99</v>
      </c>
      <c r="E43" s="19"/>
      <c r="F43" s="19"/>
      <c r="G43" s="19"/>
      <c r="H43" s="20"/>
      <c r="I43" s="15"/>
    </row>
    <row r="44" spans="2:9" s="10" customFormat="1" ht="34.5" customHeight="1">
      <c r="B44" s="22" t="s">
        <v>100</v>
      </c>
      <c r="C44" s="21" t="s">
        <v>101</v>
      </c>
      <c r="D44" s="18" t="s">
        <v>102</v>
      </c>
      <c r="E44" s="19"/>
      <c r="F44" s="19"/>
      <c r="G44" s="19"/>
      <c r="H44" s="20"/>
      <c r="I44" s="15"/>
    </row>
    <row r="45" spans="2:9" s="10" customFormat="1" ht="34.5" customHeight="1">
      <c r="B45" s="22" t="s">
        <v>103</v>
      </c>
      <c r="C45" s="21" t="s">
        <v>104</v>
      </c>
      <c r="D45" s="18" t="s">
        <v>105</v>
      </c>
      <c r="E45" s="19"/>
      <c r="F45" s="19"/>
      <c r="G45" s="19"/>
      <c r="H45" s="20"/>
      <c r="I45" s="15"/>
    </row>
    <row r="46" spans="2:9" s="10" customFormat="1" ht="34.5" customHeight="1">
      <c r="B46" s="22" t="s">
        <v>106</v>
      </c>
      <c r="C46" s="21" t="s">
        <v>107</v>
      </c>
      <c r="D46" s="18" t="s">
        <v>108</v>
      </c>
      <c r="E46" s="19"/>
      <c r="F46" s="19"/>
      <c r="G46" s="19"/>
      <c r="H46" s="20"/>
      <c r="I46" s="15"/>
    </row>
    <row r="47" spans="2:9" s="10" customFormat="1" ht="34.5" customHeight="1">
      <c r="B47" s="22" t="s">
        <v>109</v>
      </c>
      <c r="C47" s="21" t="s">
        <v>110</v>
      </c>
      <c r="D47" s="18" t="s">
        <v>111</v>
      </c>
      <c r="E47" s="19"/>
      <c r="F47" s="19"/>
      <c r="G47" s="19"/>
      <c r="H47" s="20"/>
      <c r="I47" s="15"/>
    </row>
    <row r="48" spans="2:9" s="10" customFormat="1" ht="34.5" customHeight="1">
      <c r="B48" s="22" t="s">
        <v>112</v>
      </c>
      <c r="C48" s="21" t="s">
        <v>113</v>
      </c>
      <c r="D48" s="18" t="s">
        <v>114</v>
      </c>
      <c r="E48" s="19"/>
      <c r="F48" s="19"/>
      <c r="G48" s="19"/>
      <c r="H48" s="20"/>
      <c r="I48" s="15"/>
    </row>
    <row r="49" spans="2:9" s="10" customFormat="1" ht="34.5" customHeight="1">
      <c r="B49" s="22" t="s">
        <v>115</v>
      </c>
      <c r="C49" s="21" t="s">
        <v>116</v>
      </c>
      <c r="D49" s="18" t="s">
        <v>117</v>
      </c>
      <c r="E49" s="19"/>
      <c r="F49" s="19"/>
      <c r="G49" s="19"/>
      <c r="H49" s="20"/>
      <c r="I49" s="15"/>
    </row>
    <row r="50" spans="2:9" s="10" customFormat="1" ht="34.5" customHeight="1">
      <c r="B50" s="22" t="s">
        <v>118</v>
      </c>
      <c r="C50" s="21" t="s">
        <v>119</v>
      </c>
      <c r="D50" s="18" t="s">
        <v>120</v>
      </c>
      <c r="E50" s="19"/>
      <c r="F50" s="19"/>
      <c r="G50" s="19"/>
      <c r="H50" s="20"/>
      <c r="I50" s="15"/>
    </row>
    <row r="51" spans="2:9" s="10" customFormat="1" ht="34.5" customHeight="1">
      <c r="B51" s="24">
        <v>288</v>
      </c>
      <c r="C51" s="17" t="s">
        <v>121</v>
      </c>
      <c r="D51" s="18" t="s">
        <v>122</v>
      </c>
      <c r="E51" s="19">
        <v>72</v>
      </c>
      <c r="F51" s="19">
        <v>72</v>
      </c>
      <c r="G51" s="19">
        <v>72</v>
      </c>
      <c r="H51" s="20">
        <v>72</v>
      </c>
      <c r="I51" s="15"/>
    </row>
    <row r="52" spans="2:9" s="10" customFormat="1" ht="34.5" customHeight="1">
      <c r="B52" s="24"/>
      <c r="C52" s="17" t="s">
        <v>123</v>
      </c>
      <c r="D52" s="18" t="s">
        <v>124</v>
      </c>
      <c r="E52" s="19">
        <f>E53+E60+E68+E69+E70+E71+E77+E78+E79</f>
        <v>60390</v>
      </c>
      <c r="F52" s="19">
        <f>F53+F60+F68+F69+F70+F71+F77+F78+F79</f>
        <v>33220</v>
      </c>
      <c r="G52" s="19">
        <f>G53+G60+G68+G69+G70+G71+G77+G78+G79</f>
        <v>21306</v>
      </c>
      <c r="H52" s="19">
        <f>H53+H60+H68+H69+H70+H71+H77+H78+H79</f>
        <v>53645</v>
      </c>
      <c r="I52" s="15"/>
    </row>
    <row r="53" spans="2:9" s="10" customFormat="1" ht="34.5" customHeight="1">
      <c r="B53" s="24" t="s">
        <v>125</v>
      </c>
      <c r="C53" s="17" t="s">
        <v>126</v>
      </c>
      <c r="D53" s="18" t="s">
        <v>127</v>
      </c>
      <c r="E53" s="19">
        <f>E54+E55+E56+E57+E58+E59</f>
        <v>7432</v>
      </c>
      <c r="F53" s="19">
        <f>F54+F55+F56+F57+F58+F59</f>
        <v>7432</v>
      </c>
      <c r="G53" s="19">
        <f>G54+G55+G56+G57+G58+G59</f>
        <v>7432</v>
      </c>
      <c r="H53" s="19">
        <f>H54+H55+H56+H57+H58+H59</f>
        <v>7432</v>
      </c>
      <c r="I53" s="15"/>
    </row>
    <row r="54" spans="2:9" s="10" customFormat="1" ht="34.5" customHeight="1">
      <c r="B54" s="22">
        <v>10</v>
      </c>
      <c r="C54" s="21" t="s">
        <v>128</v>
      </c>
      <c r="D54" s="18" t="s">
        <v>129</v>
      </c>
      <c r="E54" s="19">
        <v>7432</v>
      </c>
      <c r="F54" s="19">
        <v>7432</v>
      </c>
      <c r="G54" s="19">
        <v>7432</v>
      </c>
      <c r="H54" s="20">
        <v>7432</v>
      </c>
      <c r="I54" s="15"/>
    </row>
    <row r="55" spans="2:9" s="10" customFormat="1" ht="34.5" customHeight="1">
      <c r="B55" s="22">
        <v>11</v>
      </c>
      <c r="C55" s="21" t="s">
        <v>130</v>
      </c>
      <c r="D55" s="18" t="s">
        <v>131</v>
      </c>
      <c r="E55" s="19"/>
      <c r="F55" s="19"/>
      <c r="G55" s="19"/>
      <c r="H55" s="20"/>
      <c r="I55" s="15"/>
    </row>
    <row r="56" spans="2:9" s="10" customFormat="1" ht="34.5" customHeight="1">
      <c r="B56" s="22">
        <v>12</v>
      </c>
      <c r="C56" s="21" t="s">
        <v>132</v>
      </c>
      <c r="D56" s="18" t="s">
        <v>133</v>
      </c>
      <c r="E56" s="19"/>
      <c r="F56" s="19"/>
      <c r="G56" s="19"/>
      <c r="H56" s="20"/>
      <c r="I56" s="15"/>
    </row>
    <row r="57" spans="2:9" s="10" customFormat="1" ht="34.5" customHeight="1">
      <c r="B57" s="22">
        <v>13</v>
      </c>
      <c r="C57" s="21" t="s">
        <v>134</v>
      </c>
      <c r="D57" s="18" t="s">
        <v>135</v>
      </c>
      <c r="E57" s="19"/>
      <c r="F57" s="19"/>
      <c r="G57" s="19"/>
      <c r="H57" s="20"/>
      <c r="I57" s="15"/>
    </row>
    <row r="58" spans="2:9" s="10" customFormat="1" ht="34.5" customHeight="1">
      <c r="B58" s="22">
        <v>14</v>
      </c>
      <c r="C58" s="21" t="s">
        <v>136</v>
      </c>
      <c r="D58" s="18" t="s">
        <v>137</v>
      </c>
      <c r="E58" s="19"/>
      <c r="F58" s="19"/>
      <c r="G58" s="19"/>
      <c r="H58" s="20"/>
      <c r="I58" s="15"/>
    </row>
    <row r="59" spans="2:9" s="10" customFormat="1" ht="34.5" customHeight="1">
      <c r="B59" s="22">
        <v>15</v>
      </c>
      <c r="C59" s="25" t="s">
        <v>138</v>
      </c>
      <c r="D59" s="18" t="s">
        <v>139</v>
      </c>
      <c r="E59" s="19"/>
      <c r="F59" s="19"/>
      <c r="G59" s="19"/>
      <c r="H59" s="20"/>
      <c r="I59" s="15"/>
    </row>
    <row r="60" spans="2:9" s="10" customFormat="1" ht="34.5" customHeight="1">
      <c r="B60" s="24"/>
      <c r="C60" s="17" t="s">
        <v>140</v>
      </c>
      <c r="D60" s="18" t="s">
        <v>141</v>
      </c>
      <c r="E60" s="19">
        <f>E61+E62+E63+E64+E65+E66+E67</f>
        <v>47494</v>
      </c>
      <c r="F60" s="19">
        <f>F61+F62+F63+F64+F65+F66+F67</f>
        <v>21848</v>
      </c>
      <c r="G60" s="19">
        <f>G61+G62+G63+G64+G65+G66+G67</f>
        <v>10170</v>
      </c>
      <c r="H60" s="19">
        <f>H61+H62+H63+H64+H65+H66+H67</f>
        <v>40069</v>
      </c>
      <c r="I60" s="15"/>
    </row>
    <row r="61" spans="2:9" s="26" customFormat="1" ht="34.5" customHeight="1">
      <c r="B61" s="22" t="s">
        <v>142</v>
      </c>
      <c r="C61" s="21" t="s">
        <v>143</v>
      </c>
      <c r="D61" s="18" t="s">
        <v>144</v>
      </c>
      <c r="E61" s="27"/>
      <c r="F61" s="27"/>
      <c r="G61" s="27"/>
      <c r="H61" s="28"/>
      <c r="I61" s="29"/>
    </row>
    <row r="62" spans="2:9" s="26" customFormat="1" ht="34.5" customHeight="1">
      <c r="B62" s="22" t="s">
        <v>145</v>
      </c>
      <c r="C62" s="21" t="s">
        <v>146</v>
      </c>
      <c r="D62" s="18" t="s">
        <v>147</v>
      </c>
      <c r="E62" s="27"/>
      <c r="F62" s="27"/>
      <c r="G62" s="27"/>
      <c r="H62" s="28"/>
      <c r="I62" s="29"/>
    </row>
    <row r="63" spans="2:9" s="10" customFormat="1" ht="34.5" customHeight="1">
      <c r="B63" s="22" t="s">
        <v>148</v>
      </c>
      <c r="C63" s="21" t="s">
        <v>149</v>
      </c>
      <c r="D63" s="18" t="s">
        <v>150</v>
      </c>
      <c r="E63" s="19"/>
      <c r="F63" s="19"/>
      <c r="G63" s="19"/>
      <c r="H63" s="20"/>
      <c r="I63" s="15"/>
    </row>
    <row r="64" spans="2:9" s="26" customFormat="1" ht="34.5" customHeight="1">
      <c r="B64" s="22" t="s">
        <v>151</v>
      </c>
      <c r="C64" s="21" t="s">
        <v>152</v>
      </c>
      <c r="D64" s="18" t="s">
        <v>153</v>
      </c>
      <c r="E64" s="27"/>
      <c r="F64" s="27"/>
      <c r="G64" s="27"/>
      <c r="H64" s="28"/>
      <c r="I64" s="29"/>
    </row>
    <row r="65" spans="2:9" ht="34.5" customHeight="1">
      <c r="B65" s="22" t="s">
        <v>154</v>
      </c>
      <c r="C65" s="21" t="s">
        <v>155</v>
      </c>
      <c r="D65" s="18" t="s">
        <v>156</v>
      </c>
      <c r="E65" s="30">
        <v>47494</v>
      </c>
      <c r="F65" s="30">
        <v>21848</v>
      </c>
      <c r="G65" s="30">
        <v>10170</v>
      </c>
      <c r="H65" s="31">
        <v>40069</v>
      </c>
      <c r="I65" s="32"/>
    </row>
    <row r="66" spans="2:9" ht="34.5" customHeight="1">
      <c r="B66" s="22" t="s">
        <v>157</v>
      </c>
      <c r="C66" s="21" t="s">
        <v>158</v>
      </c>
      <c r="D66" s="18" t="s">
        <v>159</v>
      </c>
      <c r="E66" s="30"/>
      <c r="F66" s="30"/>
      <c r="G66" s="30"/>
      <c r="H66" s="31"/>
      <c r="I66" s="32"/>
    </row>
    <row r="67" spans="2:9" ht="34.5" customHeight="1">
      <c r="B67" s="22" t="s">
        <v>160</v>
      </c>
      <c r="C67" s="21" t="s">
        <v>161</v>
      </c>
      <c r="D67" s="18" t="s">
        <v>162</v>
      </c>
      <c r="E67" s="30"/>
      <c r="F67" s="30"/>
      <c r="G67" s="30"/>
      <c r="H67" s="31"/>
      <c r="I67" s="32"/>
    </row>
    <row r="68" spans="2:9" ht="34.5" customHeight="1">
      <c r="B68" s="24">
        <v>21</v>
      </c>
      <c r="C68" s="17" t="s">
        <v>163</v>
      </c>
      <c r="D68" s="18" t="s">
        <v>164</v>
      </c>
      <c r="E68" s="30"/>
      <c r="F68" s="30"/>
      <c r="G68" s="30"/>
      <c r="H68" s="31"/>
      <c r="I68" s="32"/>
    </row>
    <row r="69" spans="2:9" ht="34.5" customHeight="1">
      <c r="B69" s="24">
        <v>22</v>
      </c>
      <c r="C69" s="17" t="s">
        <v>165</v>
      </c>
      <c r="D69" s="18" t="s">
        <v>166</v>
      </c>
      <c r="E69" s="30">
        <v>10</v>
      </c>
      <c r="F69" s="30">
        <v>10</v>
      </c>
      <c r="G69" s="30">
        <v>10</v>
      </c>
      <c r="H69" s="31">
        <v>10</v>
      </c>
      <c r="I69" s="32"/>
    </row>
    <row r="70" spans="2:9" ht="34.5" customHeight="1">
      <c r="B70" s="24">
        <v>236</v>
      </c>
      <c r="C70" s="17" t="s">
        <v>167</v>
      </c>
      <c r="D70" s="18" t="s">
        <v>168</v>
      </c>
      <c r="E70" s="30"/>
      <c r="F70" s="30"/>
      <c r="G70" s="30"/>
      <c r="H70" s="31"/>
      <c r="I70" s="32"/>
    </row>
    <row r="71" spans="2:9" ht="34.5" customHeight="1">
      <c r="B71" s="24" t="s">
        <v>169</v>
      </c>
      <c r="C71" s="17" t="s">
        <v>170</v>
      </c>
      <c r="D71" s="18" t="s">
        <v>171</v>
      </c>
      <c r="E71" s="30">
        <f>E72+E73+E74+E75+E76</f>
        <v>0</v>
      </c>
      <c r="F71" s="30">
        <f>F72+F73+F74+F75+F76</f>
        <v>0</v>
      </c>
      <c r="G71" s="30">
        <f>G72+G73+G74+G75+G76</f>
        <v>0</v>
      </c>
      <c r="H71" s="30">
        <f>H72+H73+H74+H75+H76</f>
        <v>0</v>
      </c>
      <c r="I71" s="32"/>
    </row>
    <row r="72" spans="2:9" ht="34.5" customHeight="1">
      <c r="B72" s="22" t="s">
        <v>172</v>
      </c>
      <c r="C72" s="21" t="s">
        <v>173</v>
      </c>
      <c r="D72" s="18" t="s">
        <v>174</v>
      </c>
      <c r="E72" s="30"/>
      <c r="F72" s="30"/>
      <c r="G72" s="30"/>
      <c r="H72" s="31"/>
      <c r="I72" s="32"/>
    </row>
    <row r="73" spans="2:9" ht="34.5" customHeight="1">
      <c r="B73" s="22" t="s">
        <v>175</v>
      </c>
      <c r="C73" s="21" t="s">
        <v>176</v>
      </c>
      <c r="D73" s="18" t="s">
        <v>177</v>
      </c>
      <c r="E73" s="30"/>
      <c r="F73" s="30"/>
      <c r="G73" s="30"/>
      <c r="H73" s="31"/>
      <c r="I73" s="32"/>
    </row>
    <row r="74" spans="2:9" ht="34.5" customHeight="1">
      <c r="B74" s="22" t="s">
        <v>178</v>
      </c>
      <c r="C74" s="21" t="s">
        <v>179</v>
      </c>
      <c r="D74" s="18" t="s">
        <v>180</v>
      </c>
      <c r="E74" s="30"/>
      <c r="F74" s="30"/>
      <c r="G74" s="30"/>
      <c r="H74" s="31"/>
      <c r="I74" s="32"/>
    </row>
    <row r="75" spans="2:9" ht="34.5" customHeight="1">
      <c r="B75" s="22" t="s">
        <v>181</v>
      </c>
      <c r="C75" s="21" t="s">
        <v>182</v>
      </c>
      <c r="D75" s="18" t="s">
        <v>183</v>
      </c>
      <c r="E75" s="30"/>
      <c r="F75" s="30"/>
      <c r="G75" s="30"/>
      <c r="H75" s="31"/>
      <c r="I75" s="32"/>
    </row>
    <row r="76" spans="2:9" ht="34.5" customHeight="1">
      <c r="B76" s="22" t="s">
        <v>184</v>
      </c>
      <c r="C76" s="21" t="s">
        <v>185</v>
      </c>
      <c r="D76" s="18" t="s">
        <v>186</v>
      </c>
      <c r="E76" s="30"/>
      <c r="F76" s="30"/>
      <c r="G76" s="30"/>
      <c r="H76" s="31"/>
      <c r="I76" s="32"/>
    </row>
    <row r="77" spans="2:9" ht="34.5" customHeight="1">
      <c r="B77" s="24">
        <v>24</v>
      </c>
      <c r="C77" s="17" t="s">
        <v>187</v>
      </c>
      <c r="D77" s="18" t="s">
        <v>188</v>
      </c>
      <c r="E77" s="30">
        <v>3000</v>
      </c>
      <c r="F77" s="30">
        <v>3000</v>
      </c>
      <c r="G77" s="30">
        <v>3000</v>
      </c>
      <c r="H77" s="31">
        <v>3000</v>
      </c>
      <c r="I77" s="32"/>
    </row>
    <row r="78" spans="2:9" ht="34.5" customHeight="1">
      <c r="B78" s="24">
        <v>27</v>
      </c>
      <c r="C78" s="17" t="s">
        <v>189</v>
      </c>
      <c r="D78" s="18" t="s">
        <v>190</v>
      </c>
      <c r="E78" s="30">
        <v>2110</v>
      </c>
      <c r="F78" s="30">
        <v>700</v>
      </c>
      <c r="G78" s="30">
        <v>350</v>
      </c>
      <c r="H78" s="31">
        <v>2954</v>
      </c>
      <c r="I78" s="32"/>
    </row>
    <row r="79" spans="2:9" ht="34.5" customHeight="1">
      <c r="B79" s="24" t="s">
        <v>191</v>
      </c>
      <c r="C79" s="17" t="s">
        <v>192</v>
      </c>
      <c r="D79" s="18" t="s">
        <v>193</v>
      </c>
      <c r="E79" s="30">
        <v>344</v>
      </c>
      <c r="F79" s="30">
        <v>230</v>
      </c>
      <c r="G79" s="30">
        <v>344</v>
      </c>
      <c r="H79" s="31">
        <v>180</v>
      </c>
      <c r="I79" s="32"/>
    </row>
    <row r="80" spans="2:9" ht="34.5" customHeight="1">
      <c r="B80" s="24"/>
      <c r="C80" s="17" t="s">
        <v>194</v>
      </c>
      <c r="D80" s="18" t="s">
        <v>195</v>
      </c>
      <c r="E80" s="30">
        <f>E10+E11+E51+E52</f>
        <v>101910</v>
      </c>
      <c r="F80" s="30">
        <f>F10+F11+F51+F52</f>
        <v>72687</v>
      </c>
      <c r="G80" s="30">
        <f>G10+G11+G51+G52</f>
        <v>60453</v>
      </c>
      <c r="H80" s="30">
        <f>H10+H11+H51+H52</f>
        <v>109358</v>
      </c>
      <c r="I80" s="32"/>
    </row>
    <row r="81" spans="2:9" ht="34.5" customHeight="1">
      <c r="B81" s="24">
        <v>88</v>
      </c>
      <c r="C81" s="17" t="s">
        <v>196</v>
      </c>
      <c r="D81" s="18" t="s">
        <v>197</v>
      </c>
      <c r="E81" s="30"/>
      <c r="F81" s="30"/>
      <c r="G81" s="30"/>
      <c r="H81" s="31"/>
      <c r="I81" s="32"/>
    </row>
    <row r="82" spans="2:9" ht="34.5" customHeight="1">
      <c r="B82" s="24"/>
      <c r="C82" s="17" t="s">
        <v>198</v>
      </c>
      <c r="D82" s="33"/>
      <c r="E82" s="30"/>
      <c r="F82" s="30"/>
      <c r="G82" s="30"/>
      <c r="H82" s="31"/>
      <c r="I82" s="32"/>
    </row>
    <row r="83" spans="2:9" ht="34.5" customHeight="1">
      <c r="B83" s="24"/>
      <c r="C83" s="17" t="s">
        <v>199</v>
      </c>
      <c r="D83" s="18" t="s">
        <v>200</v>
      </c>
      <c r="E83" s="30"/>
      <c r="F83" s="30"/>
      <c r="G83" s="30"/>
      <c r="H83" s="31"/>
      <c r="I83" s="32"/>
    </row>
    <row r="84" spans="2:9" ht="34.5" customHeight="1">
      <c r="B84" s="24">
        <v>30</v>
      </c>
      <c r="C84" s="17" t="s">
        <v>201</v>
      </c>
      <c r="D84" s="18" t="s">
        <v>202</v>
      </c>
      <c r="E84" s="30">
        <f>E85+E86+E87+E88+E89+E90+E91+E92</f>
        <v>22501</v>
      </c>
      <c r="F84" s="30">
        <f>F85+F86+F87+F88+F89+F90+F91+F92</f>
        <v>22501</v>
      </c>
      <c r="G84" s="30">
        <f>G85+G86+G87+G88+G89+G90+G91+G92</f>
        <v>22501</v>
      </c>
      <c r="H84" s="30">
        <f>H85+H86+H87+H88+H89+H90+H91+H92</f>
        <v>22501</v>
      </c>
      <c r="I84" s="32"/>
    </row>
    <row r="85" spans="2:9" ht="34.5" customHeight="1">
      <c r="B85" s="22">
        <v>300</v>
      </c>
      <c r="C85" s="21" t="s">
        <v>203</v>
      </c>
      <c r="D85" s="18" t="s">
        <v>204</v>
      </c>
      <c r="E85" s="30"/>
      <c r="F85" s="30"/>
      <c r="G85" s="30"/>
      <c r="H85" s="31"/>
      <c r="I85" s="32"/>
    </row>
    <row r="86" spans="2:9" ht="34.5" customHeight="1">
      <c r="B86" s="22">
        <v>301</v>
      </c>
      <c r="C86" s="21" t="s">
        <v>205</v>
      </c>
      <c r="D86" s="18" t="s">
        <v>206</v>
      </c>
      <c r="E86" s="30"/>
      <c r="F86" s="30"/>
      <c r="G86" s="30"/>
      <c r="H86" s="31"/>
      <c r="I86" s="32"/>
    </row>
    <row r="87" spans="2:9" ht="34.5" customHeight="1">
      <c r="B87" s="22">
        <v>302</v>
      </c>
      <c r="C87" s="21" t="s">
        <v>207</v>
      </c>
      <c r="D87" s="18" t="s">
        <v>208</v>
      </c>
      <c r="E87" s="30"/>
      <c r="F87" s="30"/>
      <c r="G87" s="30"/>
      <c r="H87" s="31"/>
      <c r="I87" s="32"/>
    </row>
    <row r="88" spans="2:9" ht="34.5" customHeight="1">
      <c r="B88" s="22">
        <v>303</v>
      </c>
      <c r="C88" s="21" t="s">
        <v>209</v>
      </c>
      <c r="D88" s="18" t="s">
        <v>210</v>
      </c>
      <c r="E88" s="30">
        <v>7189</v>
      </c>
      <c r="F88" s="30">
        <v>7189</v>
      </c>
      <c r="G88" s="30">
        <v>7189</v>
      </c>
      <c r="H88" s="31">
        <v>7189</v>
      </c>
      <c r="I88" s="32"/>
    </row>
    <row r="89" spans="2:9" ht="34.5" customHeight="1">
      <c r="B89" s="22">
        <v>304</v>
      </c>
      <c r="C89" s="21" t="s">
        <v>211</v>
      </c>
      <c r="D89" s="18" t="s">
        <v>212</v>
      </c>
      <c r="E89" s="30"/>
      <c r="F89" s="30"/>
      <c r="G89" s="30"/>
      <c r="H89" s="31"/>
      <c r="I89" s="32"/>
    </row>
    <row r="90" spans="2:9" ht="34.5" customHeight="1">
      <c r="B90" s="22">
        <v>305</v>
      </c>
      <c r="C90" s="21" t="s">
        <v>213</v>
      </c>
      <c r="D90" s="18" t="s">
        <v>214</v>
      </c>
      <c r="E90" s="30"/>
      <c r="F90" s="30"/>
      <c r="G90" s="30"/>
      <c r="H90" s="31"/>
      <c r="I90" s="32"/>
    </row>
    <row r="91" spans="2:9" ht="34.5" customHeight="1">
      <c r="B91" s="22">
        <v>306</v>
      </c>
      <c r="C91" s="21" t="s">
        <v>215</v>
      </c>
      <c r="D91" s="18" t="s">
        <v>216</v>
      </c>
      <c r="E91" s="30"/>
      <c r="F91" s="30"/>
      <c r="G91" s="30"/>
      <c r="H91" s="31"/>
      <c r="I91" s="32"/>
    </row>
    <row r="92" spans="2:9" ht="34.5" customHeight="1">
      <c r="B92" s="22">
        <v>309</v>
      </c>
      <c r="C92" s="21" t="s">
        <v>217</v>
      </c>
      <c r="D92" s="18" t="s">
        <v>218</v>
      </c>
      <c r="E92" s="30">
        <v>15312</v>
      </c>
      <c r="F92" s="30">
        <v>15312</v>
      </c>
      <c r="G92" s="30">
        <v>15312</v>
      </c>
      <c r="H92" s="31">
        <v>15312</v>
      </c>
      <c r="I92" s="32"/>
    </row>
    <row r="93" spans="2:9" ht="34.5" customHeight="1">
      <c r="B93" s="24">
        <v>31</v>
      </c>
      <c r="C93" s="17" t="s">
        <v>219</v>
      </c>
      <c r="D93" s="18" t="s">
        <v>220</v>
      </c>
      <c r="E93" s="30"/>
      <c r="F93" s="30"/>
      <c r="G93" s="30"/>
      <c r="H93" s="31"/>
      <c r="I93" s="32"/>
    </row>
    <row r="94" spans="2:9" ht="34.5" customHeight="1">
      <c r="B94" s="24" t="s">
        <v>221</v>
      </c>
      <c r="C94" s="17" t="s">
        <v>222</v>
      </c>
      <c r="D94" s="18" t="s">
        <v>223</v>
      </c>
      <c r="E94" s="30"/>
      <c r="F94" s="30"/>
      <c r="G94" s="30"/>
      <c r="H94" s="31"/>
      <c r="I94" s="32"/>
    </row>
    <row r="95" spans="2:9" ht="34.5" customHeight="1">
      <c r="B95" s="24">
        <v>32</v>
      </c>
      <c r="C95" s="17" t="s">
        <v>224</v>
      </c>
      <c r="D95" s="18" t="s">
        <v>225</v>
      </c>
      <c r="E95" s="30">
        <v>13326</v>
      </c>
      <c r="F95" s="30">
        <v>13326</v>
      </c>
      <c r="G95" s="30">
        <v>13326</v>
      </c>
      <c r="H95" s="31">
        <v>13326</v>
      </c>
      <c r="I95" s="32"/>
    </row>
    <row r="96" spans="2:9" ht="57.75" customHeight="1">
      <c r="B96" s="24">
        <v>330</v>
      </c>
      <c r="C96" s="17" t="s">
        <v>226</v>
      </c>
      <c r="D96" s="18" t="s">
        <v>227</v>
      </c>
      <c r="E96" s="30"/>
      <c r="F96" s="30"/>
      <c r="G96" s="30"/>
      <c r="H96" s="31"/>
      <c r="I96" s="32"/>
    </row>
    <row r="97" spans="2:9" ht="63" customHeight="1">
      <c r="B97" s="24" t="s">
        <v>228</v>
      </c>
      <c r="C97" s="17" t="s">
        <v>229</v>
      </c>
      <c r="D97" s="18" t="s">
        <v>230</v>
      </c>
      <c r="E97" s="30"/>
      <c r="F97" s="30"/>
      <c r="G97" s="30"/>
      <c r="H97" s="31"/>
      <c r="I97" s="32"/>
    </row>
    <row r="98" spans="2:9" ht="62.25" customHeight="1">
      <c r="B98" s="24" t="s">
        <v>228</v>
      </c>
      <c r="C98" s="17" t="s">
        <v>231</v>
      </c>
      <c r="D98" s="18" t="s">
        <v>232</v>
      </c>
      <c r="E98" s="30"/>
      <c r="F98" s="30"/>
      <c r="G98" s="30"/>
      <c r="H98" s="31"/>
      <c r="I98" s="32"/>
    </row>
    <row r="99" spans="2:9" ht="34.5" customHeight="1">
      <c r="B99" s="24">
        <v>34</v>
      </c>
      <c r="C99" s="17" t="s">
        <v>233</v>
      </c>
      <c r="D99" s="18" t="s">
        <v>234</v>
      </c>
      <c r="E99" s="30">
        <f>E100+E101</f>
        <v>10489</v>
      </c>
      <c r="F99" s="30">
        <f>F100+F101</f>
        <v>7653</v>
      </c>
      <c r="G99" s="30">
        <f>G100+G101</f>
        <v>7653</v>
      </c>
      <c r="H99" s="30">
        <f>H100+H101</f>
        <v>10534</v>
      </c>
      <c r="I99" s="32"/>
    </row>
    <row r="100" spans="2:9" ht="34.5" customHeight="1">
      <c r="B100" s="22">
        <v>340</v>
      </c>
      <c r="C100" s="21" t="s">
        <v>235</v>
      </c>
      <c r="D100" s="18" t="s">
        <v>236</v>
      </c>
      <c r="E100" s="30">
        <v>7653</v>
      </c>
      <c r="F100" s="30">
        <v>7653</v>
      </c>
      <c r="G100" s="30">
        <v>7653</v>
      </c>
      <c r="H100" s="31">
        <v>7653</v>
      </c>
      <c r="I100" s="32"/>
    </row>
    <row r="101" spans="2:9" ht="34.5" customHeight="1">
      <c r="B101" s="22">
        <v>341</v>
      </c>
      <c r="C101" s="21" t="s">
        <v>237</v>
      </c>
      <c r="D101" s="18" t="s">
        <v>238</v>
      </c>
      <c r="E101" s="30">
        <v>2836</v>
      </c>
      <c r="F101" s="30"/>
      <c r="G101" s="30"/>
      <c r="H101" s="31">
        <v>2881</v>
      </c>
      <c r="I101" s="32"/>
    </row>
    <row r="102" spans="2:9" ht="34.5" customHeight="1">
      <c r="B102" s="24"/>
      <c r="C102" s="17" t="s">
        <v>239</v>
      </c>
      <c r="D102" s="18" t="s">
        <v>240</v>
      </c>
      <c r="E102" s="30"/>
      <c r="F102" s="30"/>
      <c r="G102" s="30"/>
      <c r="H102" s="31"/>
      <c r="I102" s="32"/>
    </row>
    <row r="103" spans="2:9" ht="34.5" customHeight="1">
      <c r="B103" s="24">
        <v>35</v>
      </c>
      <c r="C103" s="17" t="s">
        <v>241</v>
      </c>
      <c r="D103" s="18" t="s">
        <v>242</v>
      </c>
      <c r="E103" s="30">
        <f>E104+E105</f>
        <v>57917</v>
      </c>
      <c r="F103" s="30">
        <f>F104+F105</f>
        <v>57917</v>
      </c>
      <c r="G103" s="30">
        <f>G104+G105</f>
        <v>57917</v>
      </c>
      <c r="H103" s="30">
        <f>H104+H105</f>
        <v>57917</v>
      </c>
      <c r="I103" s="32"/>
    </row>
    <row r="104" spans="2:9" ht="34.5" customHeight="1">
      <c r="B104" s="22">
        <v>350</v>
      </c>
      <c r="C104" s="21" t="s">
        <v>243</v>
      </c>
      <c r="D104" s="18" t="s">
        <v>244</v>
      </c>
      <c r="E104" s="30">
        <v>57917</v>
      </c>
      <c r="F104" s="30">
        <v>57917</v>
      </c>
      <c r="G104" s="30">
        <v>57917</v>
      </c>
      <c r="H104" s="31">
        <v>57917</v>
      </c>
      <c r="I104" s="32"/>
    </row>
    <row r="105" spans="2:9" ht="34.5" customHeight="1">
      <c r="B105" s="22">
        <v>351</v>
      </c>
      <c r="C105" s="21" t="s">
        <v>245</v>
      </c>
      <c r="D105" s="18" t="s">
        <v>246</v>
      </c>
      <c r="E105" s="30"/>
      <c r="F105" s="30"/>
      <c r="G105" s="30"/>
      <c r="H105" s="31"/>
      <c r="I105" s="32"/>
    </row>
    <row r="106" spans="2:9" ht="34.5" customHeight="1">
      <c r="B106" s="24"/>
      <c r="C106" s="17" t="s">
        <v>247</v>
      </c>
      <c r="D106" s="18" t="s">
        <v>248</v>
      </c>
      <c r="E106" s="30">
        <f>E107+E114</f>
        <v>578</v>
      </c>
      <c r="F106" s="30">
        <f>F107+F114</f>
        <v>578</v>
      </c>
      <c r="G106" s="30">
        <f>G107+G114</f>
        <v>578</v>
      </c>
      <c r="H106" s="30">
        <f>H107+H114</f>
        <v>578</v>
      </c>
      <c r="I106" s="32"/>
    </row>
    <row r="107" spans="2:9" ht="34.5" customHeight="1">
      <c r="B107" s="24">
        <v>40</v>
      </c>
      <c r="C107" s="17" t="s">
        <v>249</v>
      </c>
      <c r="D107" s="18" t="s">
        <v>250</v>
      </c>
      <c r="E107" s="30">
        <f>E108+E109+E110+E111+E112+E113</f>
        <v>0</v>
      </c>
      <c r="F107" s="30"/>
      <c r="G107" s="30"/>
      <c r="H107" s="31"/>
      <c r="I107" s="32"/>
    </row>
    <row r="108" spans="2:9" ht="34.5" customHeight="1">
      <c r="B108" s="22">
        <v>400</v>
      </c>
      <c r="C108" s="21" t="s">
        <v>251</v>
      </c>
      <c r="D108" s="18" t="s">
        <v>252</v>
      </c>
      <c r="E108" s="30"/>
      <c r="F108" s="30"/>
      <c r="G108" s="30"/>
      <c r="H108" s="31"/>
      <c r="I108" s="32"/>
    </row>
    <row r="109" spans="2:9" ht="34.5" customHeight="1">
      <c r="B109" s="22">
        <v>401</v>
      </c>
      <c r="C109" s="21" t="s">
        <v>253</v>
      </c>
      <c r="D109" s="18" t="s">
        <v>254</v>
      </c>
      <c r="E109" s="30"/>
      <c r="F109" s="30"/>
      <c r="G109" s="30"/>
      <c r="H109" s="31"/>
      <c r="I109" s="32"/>
    </row>
    <row r="110" spans="2:9" ht="34.5" customHeight="1">
      <c r="B110" s="22">
        <v>403</v>
      </c>
      <c r="C110" s="21" t="s">
        <v>255</v>
      </c>
      <c r="D110" s="18" t="s">
        <v>256</v>
      </c>
      <c r="E110" s="30"/>
      <c r="F110" s="30"/>
      <c r="G110" s="30"/>
      <c r="H110" s="31"/>
      <c r="I110" s="32"/>
    </row>
    <row r="111" spans="2:9" ht="34.5" customHeight="1">
      <c r="B111" s="22">
        <v>404</v>
      </c>
      <c r="C111" s="21" t="s">
        <v>257</v>
      </c>
      <c r="D111" s="18" t="s">
        <v>258</v>
      </c>
      <c r="E111" s="30"/>
      <c r="F111" s="30"/>
      <c r="G111" s="30"/>
      <c r="H111" s="31"/>
      <c r="I111" s="32"/>
    </row>
    <row r="112" spans="2:9" ht="34.5" customHeight="1">
      <c r="B112" s="22">
        <v>405</v>
      </c>
      <c r="C112" s="21" t="s">
        <v>259</v>
      </c>
      <c r="D112" s="18" t="s">
        <v>260</v>
      </c>
      <c r="E112" s="30"/>
      <c r="F112" s="30"/>
      <c r="G112" s="30"/>
      <c r="H112" s="31"/>
      <c r="I112" s="32"/>
    </row>
    <row r="113" spans="2:9" ht="34.5" customHeight="1">
      <c r="B113" s="22" t="s">
        <v>261</v>
      </c>
      <c r="C113" s="21" t="s">
        <v>262</v>
      </c>
      <c r="D113" s="18" t="s">
        <v>263</v>
      </c>
      <c r="E113" s="30"/>
      <c r="F113" s="30"/>
      <c r="G113" s="30"/>
      <c r="H113" s="31"/>
      <c r="I113" s="32"/>
    </row>
    <row r="114" spans="2:9" ht="34.5" customHeight="1">
      <c r="B114" s="24">
        <v>41</v>
      </c>
      <c r="C114" s="17" t="s">
        <v>264</v>
      </c>
      <c r="D114" s="18" t="s">
        <v>265</v>
      </c>
      <c r="E114" s="30">
        <f>E115+E116+E117+E118+E119+E120+E121+E122</f>
        <v>578</v>
      </c>
      <c r="F114" s="30">
        <f>F115+F116+F117+F118+F119+F120+F121+F122</f>
        <v>578</v>
      </c>
      <c r="G114" s="30">
        <f>G115+G116+G117+G118+G119+G120+G121+G122</f>
        <v>578</v>
      </c>
      <c r="H114" s="30">
        <f>H115+H116+H117+H118+H119+H120+H121+H122</f>
        <v>578</v>
      </c>
      <c r="I114" s="524"/>
    </row>
    <row r="115" spans="2:9" ht="34.5" customHeight="1">
      <c r="B115" s="22">
        <v>410</v>
      </c>
      <c r="C115" s="21" t="s">
        <v>266</v>
      </c>
      <c r="D115" s="18" t="s">
        <v>267</v>
      </c>
      <c r="E115" s="30"/>
      <c r="F115" s="30"/>
      <c r="G115" s="30"/>
      <c r="H115" s="31"/>
      <c r="I115" s="32"/>
    </row>
    <row r="116" spans="2:9" ht="34.5" customHeight="1">
      <c r="B116" s="22">
        <v>411</v>
      </c>
      <c r="C116" s="21" t="s">
        <v>268</v>
      </c>
      <c r="D116" s="18" t="s">
        <v>269</v>
      </c>
      <c r="E116" s="30"/>
      <c r="F116" s="30"/>
      <c r="G116" s="30"/>
      <c r="H116" s="31"/>
      <c r="I116" s="32"/>
    </row>
    <row r="117" spans="2:9" ht="34.5" customHeight="1">
      <c r="B117" s="22">
        <v>412</v>
      </c>
      <c r="C117" s="21" t="s">
        <v>270</v>
      </c>
      <c r="D117" s="18" t="s">
        <v>271</v>
      </c>
      <c r="E117" s="30"/>
      <c r="F117" s="30"/>
      <c r="G117" s="30"/>
      <c r="H117" s="31"/>
      <c r="I117" s="32"/>
    </row>
    <row r="118" spans="2:9" ht="34.5" customHeight="1">
      <c r="B118" s="22">
        <v>413</v>
      </c>
      <c r="C118" s="21" t="s">
        <v>272</v>
      </c>
      <c r="D118" s="18" t="s">
        <v>273</v>
      </c>
      <c r="E118" s="30"/>
      <c r="F118" s="30"/>
      <c r="G118" s="30"/>
      <c r="H118" s="31"/>
      <c r="I118" s="32"/>
    </row>
    <row r="119" spans="2:9" ht="34.5" customHeight="1">
      <c r="B119" s="22">
        <v>414</v>
      </c>
      <c r="C119" s="21" t="s">
        <v>274</v>
      </c>
      <c r="D119" s="18" t="s">
        <v>275</v>
      </c>
      <c r="E119" s="30"/>
      <c r="F119" s="30"/>
      <c r="G119" s="30"/>
      <c r="H119" s="31"/>
      <c r="I119" s="32"/>
    </row>
    <row r="120" spans="2:9" ht="34.5" customHeight="1">
      <c r="B120" s="22">
        <v>415</v>
      </c>
      <c r="C120" s="21" t="s">
        <v>276</v>
      </c>
      <c r="D120" s="18" t="s">
        <v>277</v>
      </c>
      <c r="E120" s="30"/>
      <c r="F120" s="30"/>
      <c r="G120" s="30"/>
      <c r="H120" s="31"/>
      <c r="I120" s="32"/>
    </row>
    <row r="121" spans="2:9" ht="34.5" customHeight="1">
      <c r="B121" s="22">
        <v>416</v>
      </c>
      <c r="C121" s="21" t="s">
        <v>278</v>
      </c>
      <c r="D121" s="18" t="s">
        <v>279</v>
      </c>
      <c r="E121" s="30"/>
      <c r="F121" s="30"/>
      <c r="G121" s="30"/>
      <c r="H121" s="31"/>
      <c r="I121" s="32"/>
    </row>
    <row r="122" spans="2:9" ht="34.5" customHeight="1">
      <c r="B122" s="22">
        <v>419</v>
      </c>
      <c r="C122" s="21" t="s">
        <v>280</v>
      </c>
      <c r="D122" s="18" t="s">
        <v>281</v>
      </c>
      <c r="E122" s="30">
        <v>578</v>
      </c>
      <c r="F122" s="30">
        <v>578</v>
      </c>
      <c r="G122" s="30">
        <v>578</v>
      </c>
      <c r="H122" s="31">
        <v>578</v>
      </c>
      <c r="I122" s="32"/>
    </row>
    <row r="123" spans="2:9" ht="34.5" customHeight="1">
      <c r="B123" s="24">
        <v>498</v>
      </c>
      <c r="C123" s="17" t="s">
        <v>282</v>
      </c>
      <c r="D123" s="18" t="s">
        <v>283</v>
      </c>
      <c r="E123" s="30"/>
      <c r="F123" s="30"/>
      <c r="G123" s="30"/>
      <c r="H123" s="31"/>
      <c r="I123" s="32"/>
    </row>
    <row r="124" spans="2:9" ht="34.5" customHeight="1">
      <c r="B124" s="24" t="s">
        <v>284</v>
      </c>
      <c r="C124" s="17" t="s">
        <v>285</v>
      </c>
      <c r="D124" s="18" t="s">
        <v>286</v>
      </c>
      <c r="E124" s="30">
        <f>E125+E132+E133+E141+E142+E143+E144</f>
        <v>141898</v>
      </c>
      <c r="F124" s="30">
        <f>F125+F132+F133+F141+F142+F143+F144</f>
        <v>118285</v>
      </c>
      <c r="G124" s="30">
        <f>G125+G132+G133+G141+G142+G143+G144</f>
        <v>110888</v>
      </c>
      <c r="H124" s="30">
        <f>H125+H132+H133+H141+H142+H143+H144</f>
        <v>153295</v>
      </c>
      <c r="I124" s="32"/>
    </row>
    <row r="125" spans="2:9" ht="34.5" customHeight="1">
      <c r="B125" s="24">
        <v>42</v>
      </c>
      <c r="C125" s="17" t="s">
        <v>287</v>
      </c>
      <c r="D125" s="18" t="s">
        <v>288</v>
      </c>
      <c r="E125" s="30">
        <f>E126+E127+E128+E130+E131</f>
        <v>0</v>
      </c>
      <c r="F125" s="30">
        <f>F126+F127+F128+F130+F131</f>
        <v>0</v>
      </c>
      <c r="G125" s="30">
        <f>G126+G127+G128+G130+G131</f>
        <v>0</v>
      </c>
      <c r="H125" s="30">
        <f>H126+H127+H128+H130+H131</f>
        <v>0</v>
      </c>
      <c r="I125" s="32"/>
    </row>
    <row r="126" spans="2:9" ht="34.5" customHeight="1">
      <c r="B126" s="22">
        <v>420</v>
      </c>
      <c r="C126" s="21" t="s">
        <v>289</v>
      </c>
      <c r="D126" s="18" t="s">
        <v>290</v>
      </c>
      <c r="E126" s="30"/>
      <c r="F126" s="30"/>
      <c r="G126" s="30"/>
      <c r="H126" s="31"/>
      <c r="I126" s="32"/>
    </row>
    <row r="127" spans="2:9" ht="34.5" customHeight="1">
      <c r="B127" s="22">
        <v>421</v>
      </c>
      <c r="C127" s="21" t="s">
        <v>291</v>
      </c>
      <c r="D127" s="18" t="s">
        <v>292</v>
      </c>
      <c r="E127" s="30"/>
      <c r="F127" s="30"/>
      <c r="G127" s="30"/>
      <c r="H127" s="31"/>
      <c r="I127" s="32"/>
    </row>
    <row r="128" spans="2:9" ht="34.5" customHeight="1">
      <c r="B128" s="22">
        <v>422</v>
      </c>
      <c r="C128" s="21" t="s">
        <v>179</v>
      </c>
      <c r="D128" s="18" t="s">
        <v>293</v>
      </c>
      <c r="E128" s="30"/>
      <c r="F128" s="30"/>
      <c r="G128" s="30"/>
      <c r="H128" s="36"/>
      <c r="I128" s="37"/>
    </row>
    <row r="129" spans="2:8" ht="34.5" customHeight="1">
      <c r="B129" s="22">
        <v>423</v>
      </c>
      <c r="C129" s="21" t="s">
        <v>182</v>
      </c>
      <c r="D129" s="18" t="s">
        <v>294</v>
      </c>
      <c r="E129" s="30"/>
      <c r="F129" s="30"/>
      <c r="G129" s="30"/>
      <c r="H129" s="36"/>
    </row>
    <row r="130" spans="2:8" ht="34.5" customHeight="1">
      <c r="B130" s="22">
        <v>427</v>
      </c>
      <c r="C130" s="21" t="s">
        <v>295</v>
      </c>
      <c r="D130" s="18" t="s">
        <v>296</v>
      </c>
      <c r="E130" s="30"/>
      <c r="F130" s="30"/>
      <c r="G130" s="30"/>
      <c r="H130" s="36"/>
    </row>
    <row r="131" spans="2:8" ht="34.5" customHeight="1">
      <c r="B131" s="22" t="s">
        <v>297</v>
      </c>
      <c r="C131" s="21" t="s">
        <v>298</v>
      </c>
      <c r="D131" s="18" t="s">
        <v>299</v>
      </c>
      <c r="E131" s="30"/>
      <c r="F131" s="30"/>
      <c r="G131" s="30"/>
      <c r="H131" s="36"/>
    </row>
    <row r="132" spans="2:8" ht="34.5" customHeight="1">
      <c r="B132" s="24">
        <v>430</v>
      </c>
      <c r="C132" s="17" t="s">
        <v>300</v>
      </c>
      <c r="D132" s="18" t="s">
        <v>301</v>
      </c>
      <c r="E132" s="30">
        <v>450</v>
      </c>
      <c r="F132" s="30">
        <v>450</v>
      </c>
      <c r="G132" s="30">
        <v>450</v>
      </c>
      <c r="H132" s="36">
        <v>450</v>
      </c>
    </row>
    <row r="133" spans="2:8" ht="34.5" customHeight="1">
      <c r="B133" s="24" t="s">
        <v>302</v>
      </c>
      <c r="C133" s="17" t="s">
        <v>303</v>
      </c>
      <c r="D133" s="18" t="s">
        <v>304</v>
      </c>
      <c r="E133" s="30">
        <f>E134+E135+E136+E137+E138+E139+E140</f>
        <v>134153</v>
      </c>
      <c r="F133" s="30">
        <f>F134+F135+F136+F137+F138+F139+F140</f>
        <v>112040</v>
      </c>
      <c r="G133" s="30">
        <f>G134+G135+G136+G137+G138+G139+G140</f>
        <v>104643</v>
      </c>
      <c r="H133" s="30">
        <f>H134+H135+H136+H137+H138+H139+H140</f>
        <v>145050</v>
      </c>
    </row>
    <row r="134" spans="2:8" ht="34.5" customHeight="1">
      <c r="B134" s="22">
        <v>431</v>
      </c>
      <c r="C134" s="21" t="s">
        <v>305</v>
      </c>
      <c r="D134" s="18" t="s">
        <v>306</v>
      </c>
      <c r="E134" s="30"/>
      <c r="F134" s="30"/>
      <c r="G134" s="30"/>
      <c r="H134" s="36"/>
    </row>
    <row r="135" spans="2:8" ht="34.5" customHeight="1">
      <c r="B135" s="22">
        <v>432</v>
      </c>
      <c r="C135" s="21" t="s">
        <v>307</v>
      </c>
      <c r="D135" s="18" t="s">
        <v>308</v>
      </c>
      <c r="E135" s="30"/>
      <c r="F135" s="30"/>
      <c r="G135" s="30"/>
      <c r="H135" s="36"/>
    </row>
    <row r="136" spans="2:8" ht="34.5" customHeight="1">
      <c r="B136" s="22">
        <v>433</v>
      </c>
      <c r="C136" s="21" t="s">
        <v>309</v>
      </c>
      <c r="D136" s="18" t="s">
        <v>310</v>
      </c>
      <c r="E136" s="30"/>
      <c r="F136" s="30"/>
      <c r="G136" s="30"/>
      <c r="H136" s="36"/>
    </row>
    <row r="137" spans="2:8" ht="34.5" customHeight="1">
      <c r="B137" s="22">
        <v>434</v>
      </c>
      <c r="C137" s="21" t="s">
        <v>311</v>
      </c>
      <c r="D137" s="18" t="s">
        <v>312</v>
      </c>
      <c r="E137" s="30"/>
      <c r="F137" s="30"/>
      <c r="G137" s="30"/>
      <c r="H137" s="36"/>
    </row>
    <row r="138" spans="2:8" ht="34.5" customHeight="1">
      <c r="B138" s="22">
        <v>435</v>
      </c>
      <c r="C138" s="21" t="s">
        <v>313</v>
      </c>
      <c r="D138" s="18" t="s">
        <v>314</v>
      </c>
      <c r="E138" s="30">
        <v>134138</v>
      </c>
      <c r="F138" s="30">
        <v>112025</v>
      </c>
      <c r="G138" s="30">
        <v>104628</v>
      </c>
      <c r="H138" s="36">
        <v>145035</v>
      </c>
    </row>
    <row r="139" spans="2:8" ht="34.5" customHeight="1">
      <c r="B139" s="22">
        <v>436</v>
      </c>
      <c r="C139" s="21" t="s">
        <v>315</v>
      </c>
      <c r="D139" s="18" t="s">
        <v>316</v>
      </c>
      <c r="E139" s="30"/>
      <c r="F139" s="30"/>
      <c r="G139" s="30"/>
      <c r="H139" s="36"/>
    </row>
    <row r="140" spans="2:8" ht="34.5" customHeight="1">
      <c r="B140" s="22">
        <v>439</v>
      </c>
      <c r="C140" s="21" t="s">
        <v>317</v>
      </c>
      <c r="D140" s="18" t="s">
        <v>318</v>
      </c>
      <c r="E140" s="30">
        <v>15</v>
      </c>
      <c r="F140" s="30">
        <v>15</v>
      </c>
      <c r="G140" s="30">
        <v>15</v>
      </c>
      <c r="H140" s="36">
        <v>15</v>
      </c>
    </row>
    <row r="141" spans="2:8" ht="34.5" customHeight="1">
      <c r="B141" s="24" t="s">
        <v>319</v>
      </c>
      <c r="C141" s="17" t="s">
        <v>320</v>
      </c>
      <c r="D141" s="18" t="s">
        <v>321</v>
      </c>
      <c r="E141" s="30">
        <v>5394</v>
      </c>
      <c r="F141" s="30">
        <v>5394</v>
      </c>
      <c r="G141" s="30">
        <v>5394</v>
      </c>
      <c r="H141" s="36">
        <v>5394</v>
      </c>
    </row>
    <row r="142" spans="2:8" ht="34.5" customHeight="1">
      <c r="B142" s="24">
        <v>47</v>
      </c>
      <c r="C142" s="17" t="s">
        <v>322</v>
      </c>
      <c r="D142" s="18" t="s">
        <v>323</v>
      </c>
      <c r="E142" s="30">
        <v>1500</v>
      </c>
      <c r="F142" s="30"/>
      <c r="G142" s="30"/>
      <c r="H142" s="36">
        <v>2000</v>
      </c>
    </row>
    <row r="143" spans="2:8" ht="34.5" customHeight="1">
      <c r="B143" s="24">
        <v>48</v>
      </c>
      <c r="C143" s="17" t="s">
        <v>324</v>
      </c>
      <c r="D143" s="18" t="s">
        <v>325</v>
      </c>
      <c r="E143" s="30">
        <v>276</v>
      </c>
      <c r="F143" s="30">
        <v>276</v>
      </c>
      <c r="G143" s="30">
        <v>276</v>
      </c>
      <c r="H143" s="36">
        <v>276</v>
      </c>
    </row>
    <row r="144" spans="2:8" ht="34.5" customHeight="1">
      <c r="B144" s="24" t="s">
        <v>326</v>
      </c>
      <c r="C144" s="17" t="s">
        <v>327</v>
      </c>
      <c r="D144" s="18" t="s">
        <v>328</v>
      </c>
      <c r="E144" s="30">
        <v>125</v>
      </c>
      <c r="F144" s="30">
        <v>125</v>
      </c>
      <c r="G144" s="30">
        <v>125</v>
      </c>
      <c r="H144" s="36">
        <v>125</v>
      </c>
    </row>
    <row r="145" spans="2:8" ht="53.25" customHeight="1">
      <c r="B145" s="24"/>
      <c r="C145" s="17" t="s">
        <v>329</v>
      </c>
      <c r="D145" s="18" t="s">
        <v>330</v>
      </c>
      <c r="E145" s="30">
        <v>44579</v>
      </c>
      <c r="F145" s="30">
        <v>46176</v>
      </c>
      <c r="G145" s="30">
        <v>51013</v>
      </c>
      <c r="H145" s="36">
        <v>44515</v>
      </c>
    </row>
    <row r="146" spans="2:8" ht="34.5" customHeight="1">
      <c r="B146" s="24"/>
      <c r="C146" s="17" t="s">
        <v>331</v>
      </c>
      <c r="D146" s="18" t="s">
        <v>332</v>
      </c>
      <c r="E146" s="30">
        <v>101910</v>
      </c>
      <c r="F146" s="30">
        <v>72687</v>
      </c>
      <c r="G146" s="30">
        <v>60453</v>
      </c>
      <c r="H146" s="36">
        <v>109358</v>
      </c>
    </row>
    <row r="147" spans="2:8" ht="34.5" customHeight="1">
      <c r="B147" s="39">
        <v>89</v>
      </c>
      <c r="C147" s="40" t="s">
        <v>333</v>
      </c>
      <c r="D147" s="41" t="s">
        <v>334</v>
      </c>
      <c r="E147" s="42"/>
      <c r="F147" s="42"/>
      <c r="G147" s="42"/>
      <c r="H147" s="43"/>
    </row>
    <row r="149" spans="2:4" ht="15.75">
      <c r="B149" s="44"/>
      <c r="C149" s="44"/>
      <c r="D149" s="44"/>
    </row>
    <row r="150" spans="2:4" ht="18.75">
      <c r="B150" s="44"/>
      <c r="C150" s="44"/>
      <c r="D150" s="45"/>
    </row>
  </sheetData>
  <sheetProtection selectLockedCells="1" selectUnlockedCells="1"/>
  <mergeCells count="9">
    <mergeCell ref="B3:H3"/>
    <mergeCell ref="B5:B7"/>
    <mergeCell ref="C5:C7"/>
    <mergeCell ref="D5:D7"/>
    <mergeCell ref="E5:H5"/>
    <mergeCell ref="E6:E7"/>
    <mergeCell ref="F6:F7"/>
    <mergeCell ref="G6:G7"/>
    <mergeCell ref="H6:H7"/>
  </mergeCells>
  <printOptions/>
  <pageMargins left="0.31496062992125984" right="0.11811023622047245" top="0.7480314960629921" bottom="0.7480314960629921" header="0.5118110236220472" footer="0.5118110236220472"/>
  <pageSetup horizontalDpi="600" verticalDpi="600" orientation="portrait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IV87"/>
  <sheetViews>
    <sheetView showGridLines="0" zoomScale="55" zoomScaleNormal="55" zoomScalePageLayoutView="0" workbookViewId="0" topLeftCell="A1">
      <selection activeCell="H92" sqref="H92"/>
    </sheetView>
  </sheetViews>
  <sheetFormatPr defaultColWidth="9.140625" defaultRowHeight="12.75"/>
  <cols>
    <col min="1" max="1" width="5.00390625" style="44" customWidth="1"/>
    <col min="2" max="2" width="18.421875" style="44" customWidth="1"/>
    <col min="3" max="3" width="103.00390625" style="44" customWidth="1"/>
    <col min="4" max="4" width="22.28125" style="44" customWidth="1"/>
    <col min="5" max="8" width="25.7109375" style="0" customWidth="1"/>
    <col min="9" max="9" width="14.8515625" style="44" customWidth="1"/>
    <col min="10" max="10" width="9.140625" style="44" customWidth="1"/>
    <col min="11" max="11" width="12.28125" style="44" customWidth="1"/>
    <col min="12" max="12" width="13.421875" style="44" customWidth="1"/>
    <col min="13" max="16384" width="9.140625" style="44" customWidth="1"/>
  </cols>
  <sheetData>
    <row r="2" ht="42" customHeight="1">
      <c r="H2" s="186" t="s">
        <v>533</v>
      </c>
    </row>
    <row r="3" spans="1:256" ht="15.75">
      <c r="A3"/>
      <c r="B3" s="47"/>
      <c r="C3"/>
      <c r="D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8" ht="27" customHeight="1">
      <c r="B4" s="680" t="s">
        <v>810</v>
      </c>
      <c r="C4" s="680"/>
      <c r="D4" s="680"/>
      <c r="E4" s="680"/>
      <c r="F4" s="680"/>
      <c r="G4" s="680"/>
      <c r="H4" s="680"/>
    </row>
    <row r="5" spans="5:8" ht="32.25" customHeight="1" hidden="1">
      <c r="E5" s="44"/>
      <c r="F5" s="44"/>
      <c r="G5" s="44"/>
      <c r="H5" s="44"/>
    </row>
    <row r="6" spans="5:8" ht="15.75" customHeight="1" hidden="1">
      <c r="E6" s="44"/>
      <c r="F6" s="44"/>
      <c r="G6" s="44"/>
      <c r="H6" s="44"/>
    </row>
    <row r="7" spans="5:8" ht="24.75" customHeight="1" thickBot="1">
      <c r="E7" s="48"/>
      <c r="F7" s="48"/>
      <c r="G7" s="48"/>
      <c r="H7" s="49" t="s">
        <v>430</v>
      </c>
    </row>
    <row r="8" spans="2:8" ht="44.25" customHeight="1" thickBot="1">
      <c r="B8" s="696" t="s">
        <v>2</v>
      </c>
      <c r="C8" s="697" t="s">
        <v>535</v>
      </c>
      <c r="D8" s="698" t="s">
        <v>336</v>
      </c>
      <c r="E8" s="699" t="s">
        <v>536</v>
      </c>
      <c r="F8" s="699"/>
      <c r="G8" s="699"/>
      <c r="H8" s="699"/>
    </row>
    <row r="9" spans="2:8" ht="56.25" customHeight="1">
      <c r="B9" s="696"/>
      <c r="C9" s="697"/>
      <c r="D9" s="698"/>
      <c r="E9" s="187" t="s">
        <v>811</v>
      </c>
      <c r="F9" s="187" t="s">
        <v>812</v>
      </c>
      <c r="G9" s="187" t="s">
        <v>813</v>
      </c>
      <c r="H9" s="188" t="s">
        <v>814</v>
      </c>
    </row>
    <row r="10" spans="2:8" s="189" customFormat="1" ht="21" customHeight="1">
      <c r="B10" s="190">
        <v>1</v>
      </c>
      <c r="C10" s="191">
        <v>2</v>
      </c>
      <c r="D10" s="192">
        <v>3</v>
      </c>
      <c r="E10" s="191">
        <v>4</v>
      </c>
      <c r="F10" s="191">
        <v>5</v>
      </c>
      <c r="G10" s="191">
        <v>6</v>
      </c>
      <c r="H10" s="193">
        <v>7</v>
      </c>
    </row>
    <row r="11" spans="2:8" s="50" customFormat="1" ht="34.5" customHeight="1">
      <c r="B11" s="194"/>
      <c r="C11" s="195" t="s">
        <v>337</v>
      </c>
      <c r="D11" s="53"/>
      <c r="E11" s="30"/>
      <c r="F11" s="30"/>
      <c r="G11" s="30"/>
      <c r="H11" s="36"/>
    </row>
    <row r="12" spans="2:8" s="54" customFormat="1" ht="34.5" customHeight="1">
      <c r="B12" s="196" t="s">
        <v>338</v>
      </c>
      <c r="C12" s="197" t="s">
        <v>339</v>
      </c>
      <c r="D12" s="62">
        <v>1001</v>
      </c>
      <c r="E12" s="30">
        <f>E13+E20+E27+E28</f>
        <v>157800</v>
      </c>
      <c r="F12" s="30">
        <f>F13+F20+F27+F28</f>
        <v>190092</v>
      </c>
      <c r="G12" s="30">
        <f>G13+G20+G27+G28</f>
        <v>218871</v>
      </c>
      <c r="H12" s="30">
        <f>H13+H20+H27+H28</f>
        <v>346510</v>
      </c>
    </row>
    <row r="13" spans="2:8" s="50" customFormat="1" ht="34.5" customHeight="1">
      <c r="B13" s="196">
        <v>60</v>
      </c>
      <c r="C13" s="197" t="s">
        <v>340</v>
      </c>
      <c r="D13" s="62">
        <v>1002</v>
      </c>
      <c r="E13" s="30">
        <f>E14+E16+E17+E18+E19+E15</f>
        <v>0</v>
      </c>
      <c r="F13" s="30">
        <f>F14+F16+F17+F18+F19+F15</f>
        <v>0</v>
      </c>
      <c r="G13" s="30">
        <f>G14+G16+G17+G18+G19+G15</f>
        <v>0</v>
      </c>
      <c r="H13" s="30">
        <f>H14+H16+H17+H18+H19+H15</f>
        <v>0</v>
      </c>
    </row>
    <row r="14" spans="2:8" s="50" customFormat="1" ht="34.5" customHeight="1">
      <c r="B14" s="198">
        <v>600</v>
      </c>
      <c r="C14" s="199" t="s">
        <v>341</v>
      </c>
      <c r="D14" s="200">
        <v>1003</v>
      </c>
      <c r="E14" s="30"/>
      <c r="F14" s="30"/>
      <c r="G14" s="30"/>
      <c r="H14" s="36"/>
    </row>
    <row r="15" spans="2:8" s="50" customFormat="1" ht="34.5" customHeight="1">
      <c r="B15" s="198">
        <v>601</v>
      </c>
      <c r="C15" s="199" t="s">
        <v>342</v>
      </c>
      <c r="D15" s="200">
        <v>1004</v>
      </c>
      <c r="E15" s="30"/>
      <c r="F15" s="30"/>
      <c r="G15" s="30"/>
      <c r="H15" s="36"/>
    </row>
    <row r="16" spans="2:8" s="50" customFormat="1" ht="34.5" customHeight="1">
      <c r="B16" s="198">
        <v>602</v>
      </c>
      <c r="C16" s="199" t="s">
        <v>343</v>
      </c>
      <c r="D16" s="200">
        <v>1005</v>
      </c>
      <c r="E16" s="30"/>
      <c r="F16" s="30"/>
      <c r="G16" s="30"/>
      <c r="H16" s="36"/>
    </row>
    <row r="17" spans="2:8" s="50" customFormat="1" ht="34.5" customHeight="1">
      <c r="B17" s="198">
        <v>603</v>
      </c>
      <c r="C17" s="199" t="s">
        <v>344</v>
      </c>
      <c r="D17" s="200">
        <v>1006</v>
      </c>
      <c r="E17" s="30"/>
      <c r="F17" s="30"/>
      <c r="G17" s="30"/>
      <c r="H17" s="36"/>
    </row>
    <row r="18" spans="2:8" s="50" customFormat="1" ht="34.5" customHeight="1">
      <c r="B18" s="198">
        <v>604</v>
      </c>
      <c r="C18" s="199" t="s">
        <v>345</v>
      </c>
      <c r="D18" s="200">
        <v>1007</v>
      </c>
      <c r="E18" s="30"/>
      <c r="F18" s="30"/>
      <c r="G18" s="30"/>
      <c r="H18" s="36"/>
    </row>
    <row r="19" spans="2:8" s="50" customFormat="1" ht="34.5" customHeight="1">
      <c r="B19" s="198">
        <v>605</v>
      </c>
      <c r="C19" s="199" t="s">
        <v>346</v>
      </c>
      <c r="D19" s="200">
        <v>1008</v>
      </c>
      <c r="E19" s="30"/>
      <c r="F19" s="30"/>
      <c r="G19" s="30"/>
      <c r="H19" s="36"/>
    </row>
    <row r="20" spans="2:8" s="50" customFormat="1" ht="34.5" customHeight="1">
      <c r="B20" s="196">
        <v>61</v>
      </c>
      <c r="C20" s="197" t="s">
        <v>347</v>
      </c>
      <c r="D20" s="62">
        <v>1009</v>
      </c>
      <c r="E20" s="30">
        <f>E21+E22+E23+E24+E25+E26</f>
        <v>137045</v>
      </c>
      <c r="F20" s="30">
        <f>F21+F22+F23+F24+F25+F26</f>
        <v>160342</v>
      </c>
      <c r="G20" s="30">
        <f>G21+G22+G23+G24+G25+G26</f>
        <v>171306</v>
      </c>
      <c r="H20" s="30">
        <f>H21+H22+H23+H24+H25+H26</f>
        <v>287010</v>
      </c>
    </row>
    <row r="21" spans="2:8" s="50" customFormat="1" ht="34.5" customHeight="1">
      <c r="B21" s="198">
        <v>610</v>
      </c>
      <c r="C21" s="199" t="s">
        <v>348</v>
      </c>
      <c r="D21" s="200">
        <v>1010</v>
      </c>
      <c r="E21" s="30"/>
      <c r="F21" s="30"/>
      <c r="G21" s="30"/>
      <c r="H21" s="36"/>
    </row>
    <row r="22" spans="2:8" s="50" customFormat="1" ht="34.5" customHeight="1">
      <c r="B22" s="198">
        <v>611</v>
      </c>
      <c r="C22" s="199" t="s">
        <v>349</v>
      </c>
      <c r="D22" s="200">
        <v>1011</v>
      </c>
      <c r="E22" s="30"/>
      <c r="F22" s="30"/>
      <c r="G22" s="30"/>
      <c r="H22" s="36"/>
    </row>
    <row r="23" spans="2:8" s="50" customFormat="1" ht="34.5" customHeight="1">
      <c r="B23" s="198">
        <v>612</v>
      </c>
      <c r="C23" s="199" t="s">
        <v>350</v>
      </c>
      <c r="D23" s="200">
        <v>1012</v>
      </c>
      <c r="E23" s="30"/>
      <c r="F23" s="30"/>
      <c r="G23" s="30"/>
      <c r="H23" s="36"/>
    </row>
    <row r="24" spans="2:8" s="50" customFormat="1" ht="34.5" customHeight="1">
      <c r="B24" s="198">
        <v>613</v>
      </c>
      <c r="C24" s="199" t="s">
        <v>351</v>
      </c>
      <c r="D24" s="200">
        <v>1013</v>
      </c>
      <c r="E24" s="30"/>
      <c r="F24" s="30"/>
      <c r="G24" s="30"/>
      <c r="H24" s="36"/>
    </row>
    <row r="25" spans="2:8" s="50" customFormat="1" ht="34.5" customHeight="1">
      <c r="B25" s="198">
        <v>614</v>
      </c>
      <c r="C25" s="199" t="s">
        <v>352</v>
      </c>
      <c r="D25" s="200">
        <v>1014</v>
      </c>
      <c r="E25" s="30">
        <v>137045</v>
      </c>
      <c r="F25" s="30">
        <v>160342</v>
      </c>
      <c r="G25" s="30">
        <v>171306</v>
      </c>
      <c r="H25" s="36">
        <v>287010</v>
      </c>
    </row>
    <row r="26" spans="2:8" s="50" customFormat="1" ht="34.5" customHeight="1">
      <c r="B26" s="198">
        <v>615</v>
      </c>
      <c r="C26" s="199" t="s">
        <v>353</v>
      </c>
      <c r="D26" s="200">
        <v>1015</v>
      </c>
      <c r="E26" s="30"/>
      <c r="F26" s="30"/>
      <c r="G26" s="30"/>
      <c r="H26" s="36"/>
    </row>
    <row r="27" spans="2:8" s="50" customFormat="1" ht="34.5" customHeight="1">
      <c r="B27" s="198">
        <v>64</v>
      </c>
      <c r="C27" s="197" t="s">
        <v>354</v>
      </c>
      <c r="D27" s="62">
        <v>1016</v>
      </c>
      <c r="E27" s="30">
        <v>20580</v>
      </c>
      <c r="F27" s="30">
        <v>29400</v>
      </c>
      <c r="G27" s="30">
        <v>47040</v>
      </c>
      <c r="H27" s="36">
        <v>58800</v>
      </c>
    </row>
    <row r="28" spans="2:8" s="50" customFormat="1" ht="34.5" customHeight="1">
      <c r="B28" s="198">
        <v>65</v>
      </c>
      <c r="C28" s="197" t="s">
        <v>355</v>
      </c>
      <c r="D28" s="200">
        <v>1017</v>
      </c>
      <c r="E28" s="30">
        <v>175</v>
      </c>
      <c r="F28" s="30">
        <v>350</v>
      </c>
      <c r="G28" s="30">
        <v>525</v>
      </c>
      <c r="H28" s="36">
        <v>700</v>
      </c>
    </row>
    <row r="29" spans="2:8" s="50" customFormat="1" ht="34.5" customHeight="1">
      <c r="B29" s="196"/>
      <c r="C29" s="197" t="s">
        <v>356</v>
      </c>
      <c r="D29" s="61"/>
      <c r="E29" s="30"/>
      <c r="F29" s="30"/>
      <c r="G29" s="30"/>
      <c r="H29" s="36"/>
    </row>
    <row r="30" spans="2:8" s="50" customFormat="1" ht="39.75" customHeight="1">
      <c r="B30" s="196" t="s">
        <v>357</v>
      </c>
      <c r="C30" s="197" t="s">
        <v>358</v>
      </c>
      <c r="D30" s="62">
        <v>1018</v>
      </c>
      <c r="E30" s="30">
        <f>(E31-E32-E33)+E34+E35+E36+E37+E38+E39+E40+E41</f>
        <v>139327</v>
      </c>
      <c r="F30" s="30">
        <f>(F31-F32-F33)+F34+F35+F36+F37+F38+F39+F40+F41</f>
        <v>183794</v>
      </c>
      <c r="G30" s="30">
        <f>(G31-G32-G33)+G34+G35+G36+G37+G38+G39+G40+G41</f>
        <v>241380</v>
      </c>
      <c r="H30" s="30">
        <f>(H31-H32-H33)+H34+H35+H36+H37+H38+H39+H40+H41</f>
        <v>345264</v>
      </c>
    </row>
    <row r="31" spans="2:8" s="50" customFormat="1" ht="34.5" customHeight="1">
      <c r="B31" s="198">
        <v>50</v>
      </c>
      <c r="C31" s="199" t="s">
        <v>359</v>
      </c>
      <c r="D31" s="200">
        <v>1019</v>
      </c>
      <c r="E31" s="30">
        <v>46560</v>
      </c>
      <c r="F31" s="30">
        <v>55872</v>
      </c>
      <c r="G31" s="30">
        <v>58200</v>
      </c>
      <c r="H31" s="36">
        <v>97000</v>
      </c>
    </row>
    <row r="32" spans="2:8" s="50" customFormat="1" ht="34.5" customHeight="1">
      <c r="B32" s="198">
        <v>62</v>
      </c>
      <c r="C32" s="199" t="s">
        <v>360</v>
      </c>
      <c r="D32" s="200">
        <v>1020</v>
      </c>
      <c r="E32" s="30"/>
      <c r="F32" s="30"/>
      <c r="G32" s="30"/>
      <c r="H32" s="36"/>
    </row>
    <row r="33" spans="2:8" s="50" customFormat="1" ht="34.5" customHeight="1">
      <c r="B33" s="198">
        <v>630</v>
      </c>
      <c r="C33" s="199" t="s">
        <v>361</v>
      </c>
      <c r="D33" s="200">
        <v>1021</v>
      </c>
      <c r="E33" s="30"/>
      <c r="F33" s="30"/>
      <c r="G33" s="30"/>
      <c r="H33" s="36"/>
    </row>
    <row r="34" spans="2:8" s="50" customFormat="1" ht="34.5" customHeight="1">
      <c r="B34" s="198">
        <v>631</v>
      </c>
      <c r="C34" s="199" t="s">
        <v>362</v>
      </c>
      <c r="D34" s="200">
        <v>1022</v>
      </c>
      <c r="E34" s="30"/>
      <c r="F34" s="30"/>
      <c r="G34" s="30"/>
      <c r="H34" s="36"/>
    </row>
    <row r="35" spans="2:8" s="50" customFormat="1" ht="34.5" customHeight="1">
      <c r="B35" s="198" t="s">
        <v>363</v>
      </c>
      <c r="C35" s="199" t="s">
        <v>364</v>
      </c>
      <c r="D35" s="200">
        <v>1023</v>
      </c>
      <c r="E35" s="30">
        <v>8340</v>
      </c>
      <c r="F35" s="30">
        <v>15846</v>
      </c>
      <c r="G35" s="30">
        <v>29190</v>
      </c>
      <c r="H35" s="36">
        <v>33360</v>
      </c>
    </row>
    <row r="36" spans="2:8" s="50" customFormat="1" ht="34.5" customHeight="1">
      <c r="B36" s="198">
        <v>513</v>
      </c>
      <c r="C36" s="199" t="s">
        <v>365</v>
      </c>
      <c r="D36" s="200">
        <v>1024</v>
      </c>
      <c r="E36" s="30">
        <v>63090</v>
      </c>
      <c r="F36" s="30">
        <v>69399</v>
      </c>
      <c r="G36" s="30">
        <v>70093</v>
      </c>
      <c r="H36" s="36">
        <v>105150</v>
      </c>
    </row>
    <row r="37" spans="2:8" s="50" customFormat="1" ht="34.5" customHeight="1">
      <c r="B37" s="198">
        <v>52</v>
      </c>
      <c r="C37" s="199" t="s">
        <v>366</v>
      </c>
      <c r="D37" s="200">
        <v>1025</v>
      </c>
      <c r="E37" s="30">
        <v>7611</v>
      </c>
      <c r="F37" s="30">
        <v>15222</v>
      </c>
      <c r="G37" s="30">
        <v>26638</v>
      </c>
      <c r="H37" s="36">
        <v>38055</v>
      </c>
    </row>
    <row r="38" spans="2:8" s="50" customFormat="1" ht="34.5" customHeight="1">
      <c r="B38" s="198">
        <v>53</v>
      </c>
      <c r="C38" s="199" t="s">
        <v>367</v>
      </c>
      <c r="D38" s="200">
        <v>1026</v>
      </c>
      <c r="E38" s="30">
        <v>3570</v>
      </c>
      <c r="F38" s="30">
        <v>7140</v>
      </c>
      <c r="G38" s="30">
        <v>17136</v>
      </c>
      <c r="H38" s="36">
        <v>21420</v>
      </c>
    </row>
    <row r="39" spans="2:8" s="50" customFormat="1" ht="34.5" customHeight="1">
      <c r="B39" s="198">
        <v>540</v>
      </c>
      <c r="C39" s="199" t="s">
        <v>368</v>
      </c>
      <c r="D39" s="200">
        <v>1027</v>
      </c>
      <c r="E39" s="30">
        <v>500</v>
      </c>
      <c r="F39" s="30">
        <v>1000</v>
      </c>
      <c r="G39" s="30">
        <v>1500</v>
      </c>
      <c r="H39" s="36">
        <v>2000</v>
      </c>
    </row>
    <row r="40" spans="2:8" s="50" customFormat="1" ht="34.5" customHeight="1">
      <c r="B40" s="198" t="s">
        <v>369</v>
      </c>
      <c r="C40" s="199" t="s">
        <v>370</v>
      </c>
      <c r="D40" s="200">
        <v>1028</v>
      </c>
      <c r="E40" s="30"/>
      <c r="F40" s="30"/>
      <c r="G40" s="30"/>
      <c r="H40" s="36"/>
    </row>
    <row r="41" spans="2:8" s="63" customFormat="1" ht="34.5" customHeight="1">
      <c r="B41" s="198">
        <v>55</v>
      </c>
      <c r="C41" s="199" t="s">
        <v>371</v>
      </c>
      <c r="D41" s="200">
        <v>1029</v>
      </c>
      <c r="E41" s="30">
        <v>9656</v>
      </c>
      <c r="F41" s="30">
        <v>19315</v>
      </c>
      <c r="G41" s="30">
        <v>38623</v>
      </c>
      <c r="H41" s="36">
        <v>48279</v>
      </c>
    </row>
    <row r="42" spans="2:8" s="63" customFormat="1" ht="34.5" customHeight="1">
      <c r="B42" s="196"/>
      <c r="C42" s="197" t="s">
        <v>372</v>
      </c>
      <c r="D42" s="62">
        <v>1030</v>
      </c>
      <c r="E42" s="30">
        <f>SUM(E12-E30)</f>
        <v>18473</v>
      </c>
      <c r="F42" s="30">
        <f>SUM(F12-F30)</f>
        <v>6298</v>
      </c>
      <c r="G42" s="30"/>
      <c r="H42" s="30">
        <f>SUM(H12-H30)</f>
        <v>1246</v>
      </c>
    </row>
    <row r="43" spans="2:8" s="63" customFormat="1" ht="34.5" customHeight="1">
      <c r="B43" s="196"/>
      <c r="C43" s="197" t="s">
        <v>373</v>
      </c>
      <c r="D43" s="62">
        <v>1031</v>
      </c>
      <c r="E43" s="30"/>
      <c r="F43" s="30"/>
      <c r="G43" s="30">
        <f>G30-G12</f>
        <v>22509</v>
      </c>
      <c r="H43" s="30"/>
    </row>
    <row r="44" spans="2:8" s="63" customFormat="1" ht="34.5" customHeight="1">
      <c r="B44" s="196">
        <v>66</v>
      </c>
      <c r="C44" s="197" t="s">
        <v>374</v>
      </c>
      <c r="D44" s="62">
        <v>1032</v>
      </c>
      <c r="E44" s="30">
        <f>E45+E50+E51</f>
        <v>850</v>
      </c>
      <c r="F44" s="30">
        <f>F45+F50+F51</f>
        <v>1700</v>
      </c>
      <c r="G44" s="30">
        <f>G45+G50+G51</f>
        <v>2550</v>
      </c>
      <c r="H44" s="30">
        <f>H45+H50+H51</f>
        <v>3250</v>
      </c>
    </row>
    <row r="45" spans="2:8" s="63" customFormat="1" ht="34.5" customHeight="1">
      <c r="B45" s="196" t="s">
        <v>375</v>
      </c>
      <c r="C45" s="197" t="s">
        <v>376</v>
      </c>
      <c r="D45" s="62">
        <v>1033</v>
      </c>
      <c r="E45" s="30">
        <f>E46+E47+E48+E49</f>
        <v>0</v>
      </c>
      <c r="F45" s="30">
        <f>F46+F47+F48+F49</f>
        <v>0</v>
      </c>
      <c r="G45" s="30">
        <f>G46+G47+G48+G49</f>
        <v>0</v>
      </c>
      <c r="H45" s="30">
        <f>H46+H47+H48+H49</f>
        <v>0</v>
      </c>
    </row>
    <row r="46" spans="2:8" s="63" customFormat="1" ht="34.5" customHeight="1">
      <c r="B46" s="198">
        <v>660</v>
      </c>
      <c r="C46" s="199" t="s">
        <v>377</v>
      </c>
      <c r="D46" s="200">
        <v>1034</v>
      </c>
      <c r="E46" s="30"/>
      <c r="F46" s="30"/>
      <c r="G46" s="30"/>
      <c r="H46" s="36"/>
    </row>
    <row r="47" spans="2:8" s="63" customFormat="1" ht="34.5" customHeight="1">
      <c r="B47" s="198">
        <v>661</v>
      </c>
      <c r="C47" s="199" t="s">
        <v>378</v>
      </c>
      <c r="D47" s="200">
        <v>1035</v>
      </c>
      <c r="E47" s="30"/>
      <c r="F47" s="30"/>
      <c r="G47" s="30"/>
      <c r="H47" s="36"/>
    </row>
    <row r="48" spans="2:8" s="63" customFormat="1" ht="34.5" customHeight="1">
      <c r="B48" s="198">
        <v>665</v>
      </c>
      <c r="C48" s="199" t="s">
        <v>379</v>
      </c>
      <c r="D48" s="200">
        <v>1036</v>
      </c>
      <c r="E48" s="30"/>
      <c r="F48" s="30"/>
      <c r="G48" s="30"/>
      <c r="H48" s="36"/>
    </row>
    <row r="49" spans="2:8" s="63" customFormat="1" ht="34.5" customHeight="1">
      <c r="B49" s="198">
        <v>669</v>
      </c>
      <c r="C49" s="199" t="s">
        <v>380</v>
      </c>
      <c r="D49" s="200">
        <v>1037</v>
      </c>
      <c r="E49" s="30"/>
      <c r="F49" s="30"/>
      <c r="G49" s="30"/>
      <c r="H49" s="36"/>
    </row>
    <row r="50" spans="2:8" s="63" customFormat="1" ht="34.5" customHeight="1">
      <c r="B50" s="196">
        <v>662</v>
      </c>
      <c r="C50" s="197" t="s">
        <v>381</v>
      </c>
      <c r="D50" s="62">
        <v>1038</v>
      </c>
      <c r="E50" s="30">
        <v>850</v>
      </c>
      <c r="F50" s="30">
        <v>1700</v>
      </c>
      <c r="G50" s="30">
        <v>2550</v>
      </c>
      <c r="H50" s="36">
        <v>3250</v>
      </c>
    </row>
    <row r="51" spans="2:8" s="63" customFormat="1" ht="34.5" customHeight="1">
      <c r="B51" s="196" t="s">
        <v>382</v>
      </c>
      <c r="C51" s="197" t="s">
        <v>383</v>
      </c>
      <c r="D51" s="62">
        <v>1039</v>
      </c>
      <c r="E51" s="30"/>
      <c r="F51" s="30"/>
      <c r="G51" s="30"/>
      <c r="H51" s="36"/>
    </row>
    <row r="52" spans="2:8" s="63" customFormat="1" ht="34.5" customHeight="1">
      <c r="B52" s="196">
        <v>56</v>
      </c>
      <c r="C52" s="197" t="s">
        <v>384</v>
      </c>
      <c r="D52" s="62">
        <v>1040</v>
      </c>
      <c r="E52" s="30">
        <f>E53+E58+E59</f>
        <v>700</v>
      </c>
      <c r="F52" s="30">
        <f>F53+F58+F59</f>
        <v>1000</v>
      </c>
      <c r="G52" s="30">
        <f>G53+G58+G59</f>
        <v>1300</v>
      </c>
      <c r="H52" s="30">
        <f>H53+H58+H59</f>
        <v>1600</v>
      </c>
    </row>
    <row r="53" spans="2:8" ht="34.5" customHeight="1">
      <c r="B53" s="196" t="s">
        <v>385</v>
      </c>
      <c r="C53" s="197" t="s">
        <v>386</v>
      </c>
      <c r="D53" s="62">
        <v>1041</v>
      </c>
      <c r="E53" s="30"/>
      <c r="F53" s="30"/>
      <c r="G53" s="30"/>
      <c r="H53" s="36"/>
    </row>
    <row r="54" spans="2:8" ht="34.5" customHeight="1">
      <c r="B54" s="198">
        <v>560</v>
      </c>
      <c r="C54" s="199" t="s">
        <v>387</v>
      </c>
      <c r="D54" s="200">
        <v>1042</v>
      </c>
      <c r="E54" s="30"/>
      <c r="F54" s="30"/>
      <c r="G54" s="30"/>
      <c r="H54" s="36"/>
    </row>
    <row r="55" spans="2:8" ht="34.5" customHeight="1">
      <c r="B55" s="198">
        <v>561</v>
      </c>
      <c r="C55" s="199" t="s">
        <v>388</v>
      </c>
      <c r="D55" s="200">
        <v>1043</v>
      </c>
      <c r="E55" s="30"/>
      <c r="F55" s="30"/>
      <c r="G55" s="30"/>
      <c r="H55" s="36"/>
    </row>
    <row r="56" spans="2:8" ht="34.5" customHeight="1">
      <c r="B56" s="198">
        <v>565</v>
      </c>
      <c r="C56" s="199" t="s">
        <v>389</v>
      </c>
      <c r="D56" s="200">
        <v>1044</v>
      </c>
      <c r="E56" s="30"/>
      <c r="F56" s="30"/>
      <c r="G56" s="30"/>
      <c r="H56" s="36"/>
    </row>
    <row r="57" spans="2:8" ht="34.5" customHeight="1">
      <c r="B57" s="198" t="s">
        <v>390</v>
      </c>
      <c r="C57" s="199" t="s">
        <v>391</v>
      </c>
      <c r="D57" s="200">
        <v>1045</v>
      </c>
      <c r="E57" s="30"/>
      <c r="F57" s="30"/>
      <c r="G57" s="30"/>
      <c r="H57" s="36"/>
    </row>
    <row r="58" spans="2:8" ht="34.5" customHeight="1">
      <c r="B58" s="198">
        <v>562</v>
      </c>
      <c r="C58" s="197" t="s">
        <v>392</v>
      </c>
      <c r="D58" s="62">
        <v>1046</v>
      </c>
      <c r="E58" s="30">
        <v>700</v>
      </c>
      <c r="F58" s="30">
        <v>1000</v>
      </c>
      <c r="G58" s="30">
        <v>1300</v>
      </c>
      <c r="H58" s="36">
        <v>1600</v>
      </c>
    </row>
    <row r="59" spans="2:8" ht="34.5" customHeight="1">
      <c r="B59" s="196" t="s">
        <v>393</v>
      </c>
      <c r="C59" s="197" t="s">
        <v>394</v>
      </c>
      <c r="D59" s="62">
        <v>1047</v>
      </c>
      <c r="E59" s="30"/>
      <c r="F59" s="30"/>
      <c r="G59" s="30"/>
      <c r="H59" s="36"/>
    </row>
    <row r="60" spans="2:8" ht="34.5" customHeight="1">
      <c r="B60" s="196"/>
      <c r="C60" s="197" t="s">
        <v>395</v>
      </c>
      <c r="D60" s="62">
        <v>1048</v>
      </c>
      <c r="E60" s="30">
        <f>E44-E52</f>
        <v>150</v>
      </c>
      <c r="F60" s="30">
        <f>F44-F52</f>
        <v>700</v>
      </c>
      <c r="G60" s="30">
        <f>G44-G52</f>
        <v>1250</v>
      </c>
      <c r="H60" s="30">
        <f>H44-H52</f>
        <v>1650</v>
      </c>
    </row>
    <row r="61" spans="2:8" ht="34.5" customHeight="1">
      <c r="B61" s="196"/>
      <c r="C61" s="197" t="s">
        <v>396</v>
      </c>
      <c r="D61" s="62">
        <v>1049</v>
      </c>
      <c r="E61" s="30"/>
      <c r="F61" s="30"/>
      <c r="G61" s="30"/>
      <c r="H61" s="36"/>
    </row>
    <row r="62" spans="2:8" ht="34.5" customHeight="1">
      <c r="B62" s="198" t="s">
        <v>397</v>
      </c>
      <c r="C62" s="199" t="s">
        <v>398</v>
      </c>
      <c r="D62" s="200">
        <v>1050</v>
      </c>
      <c r="E62" s="30"/>
      <c r="F62" s="30"/>
      <c r="G62" s="30"/>
      <c r="H62" s="36"/>
    </row>
    <row r="63" spans="2:8" ht="34.5" customHeight="1">
      <c r="B63" s="198" t="s">
        <v>399</v>
      </c>
      <c r="C63" s="199" t="s">
        <v>400</v>
      </c>
      <c r="D63" s="200">
        <v>1051</v>
      </c>
      <c r="E63" s="30"/>
      <c r="F63" s="30"/>
      <c r="G63" s="30"/>
      <c r="H63" s="36"/>
    </row>
    <row r="64" spans="2:8" ht="34.5" customHeight="1">
      <c r="B64" s="196" t="s">
        <v>401</v>
      </c>
      <c r="C64" s="197" t="s">
        <v>402</v>
      </c>
      <c r="D64" s="62">
        <v>1052</v>
      </c>
      <c r="E64" s="30">
        <v>255</v>
      </c>
      <c r="F64" s="30">
        <v>510</v>
      </c>
      <c r="G64" s="30">
        <v>765</v>
      </c>
      <c r="H64" s="36">
        <v>1020</v>
      </c>
    </row>
    <row r="65" spans="2:8" ht="34.5" customHeight="1">
      <c r="B65" s="196" t="s">
        <v>403</v>
      </c>
      <c r="C65" s="197" t="s">
        <v>404</v>
      </c>
      <c r="D65" s="62">
        <v>1053</v>
      </c>
      <c r="E65" s="30">
        <v>259</v>
      </c>
      <c r="F65" s="30">
        <v>518</v>
      </c>
      <c r="G65" s="30">
        <v>777</v>
      </c>
      <c r="H65" s="36">
        <v>1035</v>
      </c>
    </row>
    <row r="66" spans="2:8" ht="34.5" customHeight="1">
      <c r="B66" s="198"/>
      <c r="C66" s="199" t="s">
        <v>405</v>
      </c>
      <c r="D66" s="200">
        <v>1054</v>
      </c>
      <c r="E66" s="30">
        <v>18619</v>
      </c>
      <c r="F66" s="30">
        <v>6990</v>
      </c>
      <c r="G66" s="30"/>
      <c r="H66" s="36">
        <v>2881</v>
      </c>
    </row>
    <row r="67" spans="2:8" ht="34.5" customHeight="1">
      <c r="B67" s="198"/>
      <c r="C67" s="199" t="s">
        <v>406</v>
      </c>
      <c r="D67" s="200">
        <v>1055</v>
      </c>
      <c r="E67" s="30"/>
      <c r="F67" s="30"/>
      <c r="G67" s="30">
        <v>21271</v>
      </c>
      <c r="H67" s="36"/>
    </row>
    <row r="68" spans="2:8" ht="34.5" customHeight="1">
      <c r="B68" s="198" t="s">
        <v>407</v>
      </c>
      <c r="C68" s="199" t="s">
        <v>408</v>
      </c>
      <c r="D68" s="200">
        <v>1056</v>
      </c>
      <c r="E68" s="30"/>
      <c r="F68" s="30"/>
      <c r="G68" s="30"/>
      <c r="H68" s="36"/>
    </row>
    <row r="69" spans="2:8" ht="34.5" customHeight="1">
      <c r="B69" s="198" t="s">
        <v>409</v>
      </c>
      <c r="C69" s="199" t="s">
        <v>410</v>
      </c>
      <c r="D69" s="200">
        <v>1057</v>
      </c>
      <c r="E69" s="30"/>
      <c r="F69" s="30"/>
      <c r="G69" s="30"/>
      <c r="H69" s="36"/>
    </row>
    <row r="70" spans="2:8" ht="34.5" customHeight="1">
      <c r="B70" s="196"/>
      <c r="C70" s="197" t="s">
        <v>411</v>
      </c>
      <c r="D70" s="62">
        <v>1058</v>
      </c>
      <c r="E70" s="30">
        <v>18619</v>
      </c>
      <c r="F70" s="30">
        <v>6990</v>
      </c>
      <c r="G70" s="30"/>
      <c r="H70" s="36">
        <v>2881</v>
      </c>
    </row>
    <row r="71" spans="2:8" ht="34.5" customHeight="1">
      <c r="B71" s="196"/>
      <c r="C71" s="197" t="s">
        <v>412</v>
      </c>
      <c r="D71" s="62">
        <v>1059</v>
      </c>
      <c r="E71" s="30"/>
      <c r="F71" s="30"/>
      <c r="G71" s="30">
        <v>21271</v>
      </c>
      <c r="H71" s="36"/>
    </row>
    <row r="72" spans="2:8" ht="34.5" customHeight="1">
      <c r="B72" s="198"/>
      <c r="C72" s="199" t="s">
        <v>413</v>
      </c>
      <c r="D72" s="200"/>
      <c r="E72" s="30"/>
      <c r="F72" s="30"/>
      <c r="G72" s="30"/>
      <c r="H72" s="36"/>
    </row>
    <row r="73" spans="2:8" ht="34.5" customHeight="1">
      <c r="B73" s="198">
        <v>721</v>
      </c>
      <c r="C73" s="199" t="s">
        <v>414</v>
      </c>
      <c r="D73" s="200">
        <v>1060</v>
      </c>
      <c r="E73" s="30"/>
      <c r="F73" s="30"/>
      <c r="G73" s="30"/>
      <c r="H73" s="36"/>
    </row>
    <row r="74" spans="2:8" ht="34.5" customHeight="1">
      <c r="B74" s="198" t="s">
        <v>415</v>
      </c>
      <c r="C74" s="199" t="s">
        <v>416</v>
      </c>
      <c r="D74" s="200">
        <v>1061</v>
      </c>
      <c r="E74" s="30"/>
      <c r="F74" s="30"/>
      <c r="G74" s="30"/>
      <c r="H74" s="36"/>
    </row>
    <row r="75" spans="2:8" ht="34.5" customHeight="1">
      <c r="B75" s="198" t="s">
        <v>415</v>
      </c>
      <c r="C75" s="199" t="s">
        <v>417</v>
      </c>
      <c r="D75" s="200">
        <v>1062</v>
      </c>
      <c r="E75" s="30"/>
      <c r="F75" s="30"/>
      <c r="G75" s="30"/>
      <c r="H75" s="36"/>
    </row>
    <row r="76" spans="2:8" ht="34.5" customHeight="1">
      <c r="B76" s="198">
        <v>723</v>
      </c>
      <c r="C76" s="199" t="s">
        <v>418</v>
      </c>
      <c r="D76" s="200">
        <v>1063</v>
      </c>
      <c r="E76" s="30"/>
      <c r="F76" s="30"/>
      <c r="G76" s="30"/>
      <c r="H76" s="36"/>
    </row>
    <row r="77" spans="2:8" ht="34.5" customHeight="1">
      <c r="B77" s="196"/>
      <c r="C77" s="197" t="s">
        <v>419</v>
      </c>
      <c r="D77" s="62">
        <v>1064</v>
      </c>
      <c r="E77" s="30">
        <v>18619</v>
      </c>
      <c r="F77" s="30"/>
      <c r="G77" s="30"/>
      <c r="H77" s="36">
        <v>2881</v>
      </c>
    </row>
    <row r="78" spans="2:8" ht="34.5" customHeight="1">
      <c r="B78" s="196"/>
      <c r="C78" s="197" t="s">
        <v>420</v>
      </c>
      <c r="D78" s="62">
        <v>1065</v>
      </c>
      <c r="E78" s="30"/>
      <c r="F78" s="30">
        <v>6990</v>
      </c>
      <c r="G78" s="30">
        <v>21271</v>
      </c>
      <c r="H78" s="36"/>
    </row>
    <row r="79" spans="2:8" ht="34.5" customHeight="1">
      <c r="B79" s="198"/>
      <c r="C79" s="199" t="s">
        <v>421</v>
      </c>
      <c r="D79" s="200">
        <v>1066</v>
      </c>
      <c r="E79" s="68"/>
      <c r="F79" s="68"/>
      <c r="G79" s="68"/>
      <c r="H79" s="69"/>
    </row>
    <row r="80" spans="2:8" ht="34.5" customHeight="1">
      <c r="B80" s="198"/>
      <c r="C80" s="199" t="s">
        <v>422</v>
      </c>
      <c r="D80" s="200">
        <v>1067</v>
      </c>
      <c r="E80" s="68"/>
      <c r="F80" s="68"/>
      <c r="G80" s="68"/>
      <c r="H80" s="69"/>
    </row>
    <row r="81" spans="2:8" ht="34.5" customHeight="1">
      <c r="B81" s="198"/>
      <c r="C81" s="199" t="s">
        <v>423</v>
      </c>
      <c r="D81" s="200">
        <v>1068</v>
      </c>
      <c r="E81" s="201"/>
      <c r="F81" s="68"/>
      <c r="G81" s="70"/>
      <c r="H81" s="69"/>
    </row>
    <row r="82" spans="2:8" ht="34.5" customHeight="1">
      <c r="B82" s="198"/>
      <c r="C82" s="199" t="s">
        <v>424</v>
      </c>
      <c r="D82" s="200">
        <v>1069</v>
      </c>
      <c r="E82" s="202"/>
      <c r="F82" s="203"/>
      <c r="G82" s="71"/>
      <c r="H82" s="72"/>
    </row>
    <row r="83" spans="2:8" ht="34.5" customHeight="1">
      <c r="B83" s="198"/>
      <c r="C83" s="199" t="s">
        <v>425</v>
      </c>
      <c r="D83" s="200"/>
      <c r="E83" s="204"/>
      <c r="F83" s="205"/>
      <c r="G83" s="73"/>
      <c r="H83" s="69"/>
    </row>
    <row r="84" spans="2:8" ht="34.5" customHeight="1">
      <c r="B84" s="206"/>
      <c r="C84" s="207" t="s">
        <v>426</v>
      </c>
      <c r="D84" s="200">
        <v>1070</v>
      </c>
      <c r="E84" s="208"/>
      <c r="F84" s="208"/>
      <c r="G84" s="76"/>
      <c r="H84" s="77"/>
    </row>
    <row r="85" spans="2:8" ht="34.5" customHeight="1">
      <c r="B85" s="654"/>
      <c r="C85" s="655" t="s">
        <v>427</v>
      </c>
      <c r="D85" s="656">
        <v>1071</v>
      </c>
      <c r="E85" s="645"/>
      <c r="F85" s="657"/>
      <c r="G85" s="645"/>
      <c r="H85" s="646"/>
    </row>
    <row r="86" spans="2:8" ht="24" customHeight="1">
      <c r="B86" s="647"/>
      <c r="C86" s="658" t="s">
        <v>789</v>
      </c>
      <c r="D86" s="659"/>
      <c r="E86" s="650">
        <v>158905</v>
      </c>
      <c r="F86" s="650">
        <v>192302</v>
      </c>
      <c r="G86" s="650">
        <v>222186</v>
      </c>
      <c r="H86" s="651">
        <v>350780</v>
      </c>
    </row>
    <row r="87" spans="2:8" ht="27.75" customHeight="1" thickBot="1">
      <c r="B87" s="648"/>
      <c r="C87" s="660" t="s">
        <v>787</v>
      </c>
      <c r="D87" s="660"/>
      <c r="E87" s="652">
        <v>140286</v>
      </c>
      <c r="F87" s="652">
        <v>185312</v>
      </c>
      <c r="G87" s="652">
        <v>243457</v>
      </c>
      <c r="H87" s="653">
        <v>347899</v>
      </c>
    </row>
  </sheetData>
  <sheetProtection selectLockedCells="1" selectUnlockedCells="1"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5118110236220472" footer="0.5118110236220472"/>
  <pageSetup horizontalDpi="600" verticalDpi="600" orientation="portrait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G58"/>
  <sheetViews>
    <sheetView showGridLines="0"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9.140625" style="44" customWidth="1"/>
    <col min="2" max="2" width="74.7109375" style="44" customWidth="1"/>
    <col min="3" max="3" width="14.8515625" style="209" customWidth="1"/>
    <col min="4" max="7" width="25.28125" style="44" customWidth="1"/>
    <col min="8" max="16384" width="9.140625" style="44" customWidth="1"/>
  </cols>
  <sheetData>
    <row r="2" ht="15.75">
      <c r="G2" s="83"/>
    </row>
    <row r="3" ht="24.75" customHeight="1">
      <c r="G3" s="79" t="s">
        <v>538</v>
      </c>
    </row>
    <row r="4" spans="2:7" s="47" customFormat="1" ht="24.75" customHeight="1">
      <c r="B4" s="688" t="s">
        <v>429</v>
      </c>
      <c r="C4" s="688"/>
      <c r="D4" s="688"/>
      <c r="E4" s="688"/>
      <c r="F4" s="688"/>
      <c r="G4" s="688"/>
    </row>
    <row r="5" spans="2:7" s="47" customFormat="1" ht="24.75" customHeight="1">
      <c r="B5" s="688" t="s">
        <v>815</v>
      </c>
      <c r="C5" s="688"/>
      <c r="D5" s="688"/>
      <c r="E5" s="688"/>
      <c r="F5" s="688"/>
      <c r="G5" s="688"/>
    </row>
    <row r="6" ht="18.75" customHeight="1">
      <c r="G6" s="83" t="s">
        <v>430</v>
      </c>
    </row>
    <row r="7" spans="2:7" ht="30" customHeight="1">
      <c r="B7" s="700" t="s">
        <v>431</v>
      </c>
      <c r="C7" s="701" t="s">
        <v>4</v>
      </c>
      <c r="D7" s="702" t="s">
        <v>432</v>
      </c>
      <c r="E7" s="702"/>
      <c r="F7" s="702"/>
      <c r="G7" s="702"/>
    </row>
    <row r="8" spans="2:7" ht="69" customHeight="1">
      <c r="B8" s="700"/>
      <c r="C8" s="701"/>
      <c r="D8" s="210" t="s">
        <v>816</v>
      </c>
      <c r="E8" s="210" t="s">
        <v>817</v>
      </c>
      <c r="F8" s="210" t="s">
        <v>818</v>
      </c>
      <c r="G8" s="211" t="s">
        <v>819</v>
      </c>
    </row>
    <row r="9" spans="2:7" ht="30" customHeight="1">
      <c r="B9" s="212" t="s">
        <v>433</v>
      </c>
      <c r="C9" s="213"/>
      <c r="D9" s="214"/>
      <c r="E9" s="214"/>
      <c r="F9" s="214"/>
      <c r="G9" s="215"/>
    </row>
    <row r="10" spans="2:7" ht="33.75" customHeight="1">
      <c r="B10" s="216" t="s">
        <v>434</v>
      </c>
      <c r="C10" s="217">
        <v>3001</v>
      </c>
      <c r="D10" s="30">
        <f>D11+D12+D13</f>
        <v>153146</v>
      </c>
      <c r="E10" s="30">
        <f>E11+E12+E13</f>
        <v>192601</v>
      </c>
      <c r="F10" s="30">
        <f>F11+F12+F13</f>
        <v>234774</v>
      </c>
      <c r="G10" s="30">
        <f>G11+G12+G13</f>
        <v>266116</v>
      </c>
    </row>
    <row r="11" spans="2:7" ht="30" customHeight="1">
      <c r="B11" s="218" t="s">
        <v>435</v>
      </c>
      <c r="C11" s="217">
        <v>3002</v>
      </c>
      <c r="D11" s="219">
        <v>151993</v>
      </c>
      <c r="E11" s="220">
        <v>190296</v>
      </c>
      <c r="F11" s="30">
        <v>232608</v>
      </c>
      <c r="G11" s="36">
        <v>263316</v>
      </c>
    </row>
    <row r="12" spans="2:7" ht="30" customHeight="1">
      <c r="B12" s="218" t="s">
        <v>436</v>
      </c>
      <c r="C12" s="217">
        <v>3003</v>
      </c>
      <c r="D12" s="214">
        <v>850</v>
      </c>
      <c r="E12" s="30">
        <v>1700</v>
      </c>
      <c r="F12" s="30">
        <v>1300</v>
      </c>
      <c r="G12" s="36">
        <v>1600</v>
      </c>
    </row>
    <row r="13" spans="2:7" ht="30" customHeight="1">
      <c r="B13" s="218" t="s">
        <v>437</v>
      </c>
      <c r="C13" s="217">
        <v>3004</v>
      </c>
      <c r="D13" s="30">
        <v>303</v>
      </c>
      <c r="E13" s="30">
        <v>605</v>
      </c>
      <c r="F13" s="30">
        <v>866</v>
      </c>
      <c r="G13" s="36">
        <v>1200</v>
      </c>
    </row>
    <row r="14" spans="2:7" ht="30" customHeight="1">
      <c r="B14" s="216" t="s">
        <v>438</v>
      </c>
      <c r="C14" s="217">
        <v>3005</v>
      </c>
      <c r="D14" s="30">
        <f>D15+D16+D17+D18+D19</f>
        <v>150646</v>
      </c>
      <c r="E14" s="30">
        <f>E15+E16+E17+E18+E19</f>
        <v>190101</v>
      </c>
      <c r="F14" s="30">
        <f>F15+F16+F17+F18+F19</f>
        <v>231274</v>
      </c>
      <c r="G14" s="30">
        <f>G15+G16+G17+G18+G19</f>
        <v>262616</v>
      </c>
    </row>
    <row r="15" spans="2:7" ht="30" customHeight="1">
      <c r="B15" s="218" t="s">
        <v>439</v>
      </c>
      <c r="C15" s="217">
        <v>3006</v>
      </c>
      <c r="D15" s="30">
        <v>136087</v>
      </c>
      <c r="E15" s="30">
        <v>166655</v>
      </c>
      <c r="F15" s="30">
        <v>195602</v>
      </c>
      <c r="G15" s="36">
        <v>215118</v>
      </c>
    </row>
    <row r="16" spans="2:7" ht="27" customHeight="1">
      <c r="B16" s="218" t="s">
        <v>440</v>
      </c>
      <c r="C16" s="217">
        <v>3007</v>
      </c>
      <c r="D16" s="30">
        <v>7611</v>
      </c>
      <c r="E16" s="30">
        <v>15222</v>
      </c>
      <c r="F16" s="30">
        <v>26638</v>
      </c>
      <c r="G16" s="36">
        <v>38055</v>
      </c>
    </row>
    <row r="17" spans="2:7" ht="30" customHeight="1">
      <c r="B17" s="218" t="s">
        <v>441</v>
      </c>
      <c r="C17" s="217">
        <v>3008</v>
      </c>
      <c r="D17" s="30">
        <v>700</v>
      </c>
      <c r="E17" s="30">
        <v>1000</v>
      </c>
      <c r="F17" s="30">
        <v>1300</v>
      </c>
      <c r="G17" s="36">
        <v>1600</v>
      </c>
    </row>
    <row r="18" spans="2:7" ht="30" customHeight="1">
      <c r="B18" s="218" t="s">
        <v>442</v>
      </c>
      <c r="C18" s="217">
        <v>3009</v>
      </c>
      <c r="D18" s="30"/>
      <c r="E18" s="30"/>
      <c r="F18" s="30">
        <v>1</v>
      </c>
      <c r="G18" s="36"/>
    </row>
    <row r="19" spans="2:7" ht="30" customHeight="1">
      <c r="B19" s="218" t="s">
        <v>443</v>
      </c>
      <c r="C19" s="217">
        <v>3010</v>
      </c>
      <c r="D19" s="30">
        <v>6248</v>
      </c>
      <c r="E19" s="30">
        <v>7224</v>
      </c>
      <c r="F19" s="30">
        <v>7733</v>
      </c>
      <c r="G19" s="36">
        <v>7843</v>
      </c>
    </row>
    <row r="20" spans="2:7" ht="30" customHeight="1">
      <c r="B20" s="216" t="s">
        <v>444</v>
      </c>
      <c r="C20" s="217">
        <v>3011</v>
      </c>
      <c r="D20" s="30">
        <f>D10-D14</f>
        <v>2500</v>
      </c>
      <c r="E20" s="30">
        <f>E10-E14</f>
        <v>2500</v>
      </c>
      <c r="F20" s="30">
        <f>F10-F14</f>
        <v>3500</v>
      </c>
      <c r="G20" s="30">
        <f>G10-G14</f>
        <v>3500</v>
      </c>
    </row>
    <row r="21" spans="2:7" ht="30" customHeight="1">
      <c r="B21" s="216" t="s">
        <v>445</v>
      </c>
      <c r="C21" s="217">
        <v>3012</v>
      </c>
      <c r="D21" s="221"/>
      <c r="E21" s="221"/>
      <c r="F21" s="221"/>
      <c r="G21" s="221"/>
    </row>
    <row r="22" spans="2:7" ht="30" customHeight="1">
      <c r="B22" s="216" t="s">
        <v>446</v>
      </c>
      <c r="C22" s="217"/>
      <c r="D22" s="30"/>
      <c r="E22" s="30"/>
      <c r="F22" s="30"/>
      <c r="G22" s="36"/>
    </row>
    <row r="23" spans="2:7" ht="30" customHeight="1">
      <c r="B23" s="216" t="s">
        <v>447</v>
      </c>
      <c r="C23" s="217">
        <v>3013</v>
      </c>
      <c r="D23" s="30">
        <f>D24+D25+D26+D27+D28</f>
        <v>0</v>
      </c>
      <c r="E23" s="30">
        <f>E24+E25+E26+E27+E28</f>
        <v>0</v>
      </c>
      <c r="F23" s="30">
        <f>F24+F25+F26+F27+F28</f>
        <v>0</v>
      </c>
      <c r="G23" s="30">
        <f>G24+G25+G26+G27+G28</f>
        <v>0</v>
      </c>
    </row>
    <row r="24" spans="2:7" ht="30" customHeight="1">
      <c r="B24" s="218" t="s">
        <v>448</v>
      </c>
      <c r="C24" s="217">
        <v>3014</v>
      </c>
      <c r="D24" s="214"/>
      <c r="E24" s="214"/>
      <c r="F24" s="214"/>
      <c r="G24" s="215"/>
    </row>
    <row r="25" spans="2:7" ht="30" customHeight="1">
      <c r="B25" s="218" t="s">
        <v>449</v>
      </c>
      <c r="C25" s="217">
        <v>3015</v>
      </c>
      <c r="D25" s="30"/>
      <c r="E25" s="30"/>
      <c r="F25" s="30"/>
      <c r="G25" s="36"/>
    </row>
    <row r="26" spans="2:7" ht="36" customHeight="1">
      <c r="B26" s="218" t="s">
        <v>450</v>
      </c>
      <c r="C26" s="217">
        <v>3016</v>
      </c>
      <c r="D26" s="30"/>
      <c r="E26" s="30"/>
      <c r="F26" s="30"/>
      <c r="G26" s="36"/>
    </row>
    <row r="27" spans="2:7" ht="30" customHeight="1">
      <c r="B27" s="218" t="s">
        <v>451</v>
      </c>
      <c r="C27" s="217">
        <v>3017</v>
      </c>
      <c r="D27" s="30"/>
      <c r="E27" s="30"/>
      <c r="F27" s="30"/>
      <c r="G27" s="36"/>
    </row>
    <row r="28" spans="2:7" ht="33.75" customHeight="1">
      <c r="B28" s="218" t="s">
        <v>452</v>
      </c>
      <c r="C28" s="217">
        <v>3018</v>
      </c>
      <c r="D28" s="30"/>
      <c r="E28" s="30"/>
      <c r="F28" s="30"/>
      <c r="G28" s="36"/>
    </row>
    <row r="29" spans="2:7" ht="33.75" customHeight="1">
      <c r="B29" s="216" t="s">
        <v>453</v>
      </c>
      <c r="C29" s="217">
        <v>3019</v>
      </c>
      <c r="D29" s="30">
        <f>D30+D31+D32</f>
        <v>0</v>
      </c>
      <c r="E29" s="30">
        <f>E30+E31+E32</f>
        <v>0</v>
      </c>
      <c r="F29" s="30">
        <f>F30+F31+F32</f>
        <v>1000</v>
      </c>
      <c r="G29" s="30">
        <f>G30+G31+G32</f>
        <v>1000</v>
      </c>
    </row>
    <row r="30" spans="2:7" ht="30" customHeight="1">
      <c r="B30" s="218" t="s">
        <v>454</v>
      </c>
      <c r="C30" s="217">
        <v>3020</v>
      </c>
      <c r="D30" s="30"/>
      <c r="E30" s="30"/>
      <c r="F30" s="30"/>
      <c r="G30" s="36"/>
    </row>
    <row r="31" spans="2:7" ht="30" customHeight="1">
      <c r="B31" s="218" t="s">
        <v>455</v>
      </c>
      <c r="C31" s="217">
        <v>3021</v>
      </c>
      <c r="D31" s="30"/>
      <c r="E31" s="30"/>
      <c r="F31" s="30"/>
      <c r="G31" s="36"/>
    </row>
    <row r="32" spans="2:7" ht="33.75" customHeight="1">
      <c r="B32" s="218" t="s">
        <v>456</v>
      </c>
      <c r="C32" s="217">
        <v>3022</v>
      </c>
      <c r="D32" s="30"/>
      <c r="E32" s="30"/>
      <c r="F32" s="30">
        <v>1000</v>
      </c>
      <c r="G32" s="36">
        <v>1000</v>
      </c>
    </row>
    <row r="33" spans="2:7" ht="30" customHeight="1">
      <c r="B33" s="216" t="s">
        <v>457</v>
      </c>
      <c r="C33" s="217">
        <v>3023</v>
      </c>
      <c r="D33" s="30"/>
      <c r="E33" s="30"/>
      <c r="F33" s="30"/>
      <c r="G33" s="30"/>
    </row>
    <row r="34" spans="2:7" ht="30" customHeight="1">
      <c r="B34" s="216" t="s">
        <v>458</v>
      </c>
      <c r="C34" s="217">
        <v>3024</v>
      </c>
      <c r="D34" s="221">
        <f>D29-D23</f>
        <v>0</v>
      </c>
      <c r="E34" s="221">
        <f>E29-E23</f>
        <v>0</v>
      </c>
      <c r="F34" s="221">
        <f>F29-F23</f>
        <v>1000</v>
      </c>
      <c r="G34" s="221">
        <f>G29-G23</f>
        <v>1000</v>
      </c>
    </row>
    <row r="35" spans="2:7" ht="30" customHeight="1">
      <c r="B35" s="216" t="s">
        <v>459</v>
      </c>
      <c r="C35" s="217"/>
      <c r="D35" s="30"/>
      <c r="E35" s="30"/>
      <c r="F35" s="30"/>
      <c r="G35" s="36"/>
    </row>
    <row r="36" spans="2:7" ht="30" customHeight="1">
      <c r="B36" s="216" t="s">
        <v>460</v>
      </c>
      <c r="C36" s="217">
        <v>3025</v>
      </c>
      <c r="D36" s="30"/>
      <c r="E36" s="30"/>
      <c r="F36" s="30"/>
      <c r="G36" s="36"/>
    </row>
    <row r="37" spans="2:7" ht="30" customHeight="1">
      <c r="B37" s="218" t="s">
        <v>461</v>
      </c>
      <c r="C37" s="217">
        <v>3026</v>
      </c>
      <c r="D37" s="214"/>
      <c r="E37" s="214"/>
      <c r="F37" s="214"/>
      <c r="G37" s="215"/>
    </row>
    <row r="38" spans="2:7" ht="30" customHeight="1">
      <c r="B38" s="218" t="s">
        <v>462</v>
      </c>
      <c r="C38" s="217">
        <v>3027</v>
      </c>
      <c r="D38" s="30"/>
      <c r="E38" s="30"/>
      <c r="F38" s="30"/>
      <c r="G38" s="36"/>
    </row>
    <row r="39" spans="2:7" ht="30" customHeight="1">
      <c r="B39" s="218" t="s">
        <v>463</v>
      </c>
      <c r="C39" s="217">
        <v>3028</v>
      </c>
      <c r="D39" s="30"/>
      <c r="E39" s="30"/>
      <c r="F39" s="30"/>
      <c r="G39" s="36"/>
    </row>
    <row r="40" spans="2:7" ht="30" customHeight="1">
      <c r="B40" s="218" t="s">
        <v>464</v>
      </c>
      <c r="C40" s="217">
        <v>3029</v>
      </c>
      <c r="D40" s="30"/>
      <c r="E40" s="30"/>
      <c r="F40" s="30"/>
      <c r="G40" s="36"/>
    </row>
    <row r="41" spans="2:7" ht="33" customHeight="1">
      <c r="B41" s="218" t="s">
        <v>465</v>
      </c>
      <c r="C41" s="217">
        <v>3030</v>
      </c>
      <c r="D41" s="30"/>
      <c r="E41" s="30"/>
      <c r="F41" s="30"/>
      <c r="G41" s="36"/>
    </row>
    <row r="42" spans="2:7" ht="30" customHeight="1">
      <c r="B42" s="216" t="s">
        <v>466</v>
      </c>
      <c r="C42" s="217">
        <v>3031</v>
      </c>
      <c r="D42" s="30"/>
      <c r="E42" s="30"/>
      <c r="F42" s="30"/>
      <c r="G42" s="36"/>
    </row>
    <row r="43" spans="2:7" ht="30" customHeight="1">
      <c r="B43" s="218" t="s">
        <v>467</v>
      </c>
      <c r="C43" s="217">
        <v>3032</v>
      </c>
      <c r="D43" s="30"/>
      <c r="E43" s="30"/>
      <c r="F43" s="30"/>
      <c r="G43" s="36"/>
    </row>
    <row r="44" spans="2:7" ht="30" customHeight="1">
      <c r="B44" s="218" t="s">
        <v>468</v>
      </c>
      <c r="C44" s="217">
        <v>3033</v>
      </c>
      <c r="D44" s="30"/>
      <c r="E44" s="30"/>
      <c r="F44" s="30"/>
      <c r="G44" s="36"/>
    </row>
    <row r="45" spans="2:7" ht="30" customHeight="1">
      <c r="B45" s="218" t="s">
        <v>469</v>
      </c>
      <c r="C45" s="217">
        <v>3034</v>
      </c>
      <c r="D45" s="30"/>
      <c r="E45" s="30"/>
      <c r="F45" s="30"/>
      <c r="G45" s="36"/>
    </row>
    <row r="46" spans="2:7" ht="30" customHeight="1">
      <c r="B46" s="218" t="s">
        <v>470</v>
      </c>
      <c r="C46" s="217">
        <v>3035</v>
      </c>
      <c r="D46" s="30"/>
      <c r="E46" s="30"/>
      <c r="F46" s="30"/>
      <c r="G46" s="36"/>
    </row>
    <row r="47" spans="2:7" ht="30" customHeight="1">
      <c r="B47" s="218" t="s">
        <v>471</v>
      </c>
      <c r="C47" s="217">
        <v>3036</v>
      </c>
      <c r="D47" s="30"/>
      <c r="E47" s="30"/>
      <c r="F47" s="30"/>
      <c r="G47" s="36"/>
    </row>
    <row r="48" spans="2:7" ht="30" customHeight="1">
      <c r="B48" s="218" t="s">
        <v>472</v>
      </c>
      <c r="C48" s="217">
        <v>3037</v>
      </c>
      <c r="D48" s="30"/>
      <c r="E48" s="30"/>
      <c r="F48" s="30"/>
      <c r="G48" s="36"/>
    </row>
    <row r="49" spans="2:7" ht="30" customHeight="1">
      <c r="B49" s="216" t="s">
        <v>473</v>
      </c>
      <c r="C49" s="217">
        <v>3038</v>
      </c>
      <c r="D49" s="30"/>
      <c r="E49" s="30"/>
      <c r="F49" s="30"/>
      <c r="G49" s="36"/>
    </row>
    <row r="50" spans="2:7" ht="30" customHeight="1">
      <c r="B50" s="216" t="s">
        <v>474</v>
      </c>
      <c r="C50" s="217">
        <v>3039</v>
      </c>
      <c r="D50" s="30"/>
      <c r="E50" s="30"/>
      <c r="F50" s="30"/>
      <c r="G50" s="36"/>
    </row>
    <row r="51" spans="2:7" ht="30" customHeight="1">
      <c r="B51" s="216" t="s">
        <v>475</v>
      </c>
      <c r="C51" s="217">
        <v>3040</v>
      </c>
      <c r="D51" s="30">
        <f>D10+D23+D36</f>
        <v>153146</v>
      </c>
      <c r="E51" s="30">
        <f>E10+E23+E36</f>
        <v>192601</v>
      </c>
      <c r="F51" s="30">
        <f>F10+F23+F36</f>
        <v>234774</v>
      </c>
      <c r="G51" s="30">
        <f>G10+G23+G36</f>
        <v>266116</v>
      </c>
    </row>
    <row r="52" spans="2:7" ht="30" customHeight="1">
      <c r="B52" s="216" t="s">
        <v>476</v>
      </c>
      <c r="C52" s="217">
        <v>3041</v>
      </c>
      <c r="D52" s="30">
        <f>D14+D29+D42</f>
        <v>150646</v>
      </c>
      <c r="E52" s="30">
        <f>E14+E29+E42</f>
        <v>190101</v>
      </c>
      <c r="F52" s="30">
        <f>F14+F29+F42</f>
        <v>232274</v>
      </c>
      <c r="G52" s="30">
        <f>G14+G29+G42</f>
        <v>263616</v>
      </c>
    </row>
    <row r="53" spans="2:7" ht="30" customHeight="1">
      <c r="B53" s="216" t="s">
        <v>477</v>
      </c>
      <c r="C53" s="217">
        <v>3042</v>
      </c>
      <c r="D53" s="30">
        <f>D51-D52</f>
        <v>2500</v>
      </c>
      <c r="E53" s="30">
        <f>E51-E52</f>
        <v>2500</v>
      </c>
      <c r="F53" s="30">
        <f>F51-F52</f>
        <v>2500</v>
      </c>
      <c r="G53" s="30">
        <f>G51-G52</f>
        <v>2500</v>
      </c>
    </row>
    <row r="54" spans="2:7" ht="30" customHeight="1">
      <c r="B54" s="216" t="s">
        <v>478</v>
      </c>
      <c r="C54" s="217">
        <v>3043</v>
      </c>
      <c r="D54" s="30"/>
      <c r="E54" s="30">
        <v>0</v>
      </c>
      <c r="F54" s="30"/>
      <c r="G54" s="30"/>
    </row>
    <row r="55" spans="2:7" ht="30" customHeight="1">
      <c r="B55" s="216" t="s">
        <v>479</v>
      </c>
      <c r="C55" s="217">
        <v>3044</v>
      </c>
      <c r="D55" s="30">
        <v>500</v>
      </c>
      <c r="E55" s="30">
        <v>500</v>
      </c>
      <c r="F55" s="30">
        <v>500</v>
      </c>
      <c r="G55" s="36">
        <v>500</v>
      </c>
    </row>
    <row r="56" spans="2:7" ht="30" customHeight="1">
      <c r="B56" s="216" t="s">
        <v>480</v>
      </c>
      <c r="C56" s="217">
        <v>3045</v>
      </c>
      <c r="D56" s="30"/>
      <c r="E56" s="30"/>
      <c r="F56" s="30"/>
      <c r="G56" s="36"/>
    </row>
    <row r="57" spans="2:7" ht="30" customHeight="1">
      <c r="B57" s="216" t="s">
        <v>481</v>
      </c>
      <c r="C57" s="217">
        <v>3046</v>
      </c>
      <c r="D57" s="30"/>
      <c r="E57" s="30"/>
      <c r="F57" s="30"/>
      <c r="G57" s="36"/>
    </row>
    <row r="58" spans="2:7" ht="30" customHeight="1">
      <c r="B58" s="223" t="s">
        <v>482</v>
      </c>
      <c r="C58" s="224">
        <v>3047</v>
      </c>
      <c r="D58" s="42">
        <v>3000</v>
      </c>
      <c r="E58" s="42">
        <v>3000</v>
      </c>
      <c r="F58" s="42">
        <v>3000</v>
      </c>
      <c r="G58" s="43">
        <v>3000</v>
      </c>
    </row>
  </sheetData>
  <sheetProtection selectLockedCells="1" selectUnlockedCells="1"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5118055555555555" footer="0.5118055555555555"/>
  <pageSetup fitToHeight="1" fitToWidth="1" horizontalDpi="300" verticalDpi="3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J50"/>
  <sheetViews>
    <sheetView showGridLines="0" zoomScalePageLayoutView="0" workbookViewId="0" topLeftCell="A1">
      <selection activeCell="F45" sqref="F45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100"/>
      <c r="B1" s="100"/>
      <c r="C1" s="100"/>
      <c r="D1" s="100"/>
      <c r="E1" s="703" t="s">
        <v>483</v>
      </c>
      <c r="F1" s="703"/>
    </row>
    <row r="2" spans="1:6" ht="15">
      <c r="A2" s="100"/>
      <c r="B2" s="100"/>
      <c r="C2" s="100"/>
      <c r="D2" s="100"/>
      <c r="E2" s="101"/>
      <c r="F2" s="102"/>
    </row>
    <row r="3" spans="1:6" ht="18.75">
      <c r="A3" s="704" t="s">
        <v>484</v>
      </c>
      <c r="B3" s="704"/>
      <c r="C3" s="704"/>
      <c r="D3" s="704"/>
      <c r="E3" s="704"/>
      <c r="F3" s="704"/>
    </row>
    <row r="4" spans="1:6" ht="12.75">
      <c r="A4" s="102"/>
      <c r="B4" s="102"/>
      <c r="C4" s="102"/>
      <c r="D4" s="102"/>
      <c r="E4" s="102"/>
      <c r="F4" s="102"/>
    </row>
    <row r="5" spans="1:6" ht="12.75">
      <c r="A5" s="103"/>
      <c r="B5" s="103"/>
      <c r="C5" s="102"/>
      <c r="D5" s="102"/>
      <c r="E5" s="102"/>
      <c r="F5" s="104" t="s">
        <v>1</v>
      </c>
    </row>
    <row r="6" spans="1:6" ht="30.75" customHeight="1" thickBot="1">
      <c r="A6" s="105"/>
      <c r="B6" s="106"/>
      <c r="C6" s="107" t="s">
        <v>485</v>
      </c>
      <c r="D6" s="107" t="s">
        <v>486</v>
      </c>
      <c r="E6" s="107" t="s">
        <v>487</v>
      </c>
      <c r="F6" s="108" t="s">
        <v>796</v>
      </c>
    </row>
    <row r="7" spans="1:6" ht="16.5" thickTop="1">
      <c r="A7" s="109" t="s">
        <v>488</v>
      </c>
      <c r="B7" s="110" t="s">
        <v>489</v>
      </c>
      <c r="C7" s="111"/>
      <c r="D7" s="111"/>
      <c r="E7" s="112"/>
      <c r="F7" s="112"/>
    </row>
    <row r="8" spans="1:6" ht="16.5" thickBot="1">
      <c r="A8" s="113"/>
      <c r="B8" s="114" t="s">
        <v>490</v>
      </c>
      <c r="C8" s="115"/>
      <c r="D8" s="115"/>
      <c r="E8" s="116" t="s">
        <v>491</v>
      </c>
      <c r="F8" s="116" t="s">
        <v>491</v>
      </c>
    </row>
    <row r="9" spans="1:6" ht="15">
      <c r="A9" s="117"/>
      <c r="B9" s="118" t="s">
        <v>492</v>
      </c>
      <c r="C9" s="615">
        <f>_xlfn.IFERROR(C8/C7-1,0)</f>
        <v>0</v>
      </c>
      <c r="D9" s="615">
        <f>_xlfn.IFERROR(D8/D7-1,0)</f>
        <v>0</v>
      </c>
      <c r="E9" s="119" t="s">
        <v>491</v>
      </c>
      <c r="F9" s="119" t="s">
        <v>491</v>
      </c>
    </row>
    <row r="10" spans="1:6" ht="15.75" thickBot="1">
      <c r="A10" s="705" t="s">
        <v>493</v>
      </c>
      <c r="B10" s="705"/>
      <c r="C10" s="616">
        <f>_xlfn.IFERROR(C8/B8-1,0)</f>
        <v>0</v>
      </c>
      <c r="D10" s="616">
        <f>_xlfn.IFERROR(D8/C8-1,0)</f>
        <v>0</v>
      </c>
      <c r="E10" s="616">
        <f>_xlfn.IFERROR(E7/D8-1,0)</f>
        <v>0</v>
      </c>
      <c r="F10" s="616">
        <f>_xlfn.IFERROR(F7/E8-1,0)</f>
        <v>0</v>
      </c>
    </row>
    <row r="11" spans="1:6" ht="16.5" thickTop="1">
      <c r="A11" s="109" t="s">
        <v>494</v>
      </c>
      <c r="B11" s="110" t="s">
        <v>489</v>
      </c>
      <c r="C11" s="111">
        <v>96979</v>
      </c>
      <c r="D11" s="111">
        <v>107962</v>
      </c>
      <c r="E11" s="111">
        <v>104873</v>
      </c>
      <c r="F11" s="111">
        <v>103510</v>
      </c>
    </row>
    <row r="12" spans="1:10" ht="16.5" thickBot="1">
      <c r="A12" s="113"/>
      <c r="B12" s="114" t="s">
        <v>490</v>
      </c>
      <c r="C12" s="111">
        <v>86600</v>
      </c>
      <c r="D12" s="111">
        <v>101854</v>
      </c>
      <c r="E12" s="116">
        <v>103510</v>
      </c>
      <c r="F12" s="116" t="s">
        <v>491</v>
      </c>
      <c r="J12" s="120"/>
    </row>
    <row r="13" spans="1:6" ht="15">
      <c r="A13" s="117"/>
      <c r="B13" s="118" t="s">
        <v>492</v>
      </c>
      <c r="C13" s="615">
        <f>_xlfn.IFERROR(C12/C11-1,0)</f>
        <v>-0.10702316996463157</v>
      </c>
      <c r="D13" s="615">
        <f>_xlfn.IFERROR(D12/D11-1,0)</f>
        <v>-0.056575461736536936</v>
      </c>
      <c r="E13" s="119" t="s">
        <v>491</v>
      </c>
      <c r="F13" s="119" t="s">
        <v>491</v>
      </c>
    </row>
    <row r="14" spans="1:10" ht="15.75" thickBot="1">
      <c r="A14" s="705" t="s">
        <v>493</v>
      </c>
      <c r="B14" s="705"/>
      <c r="C14" s="616" t="s">
        <v>725</v>
      </c>
      <c r="D14" s="616">
        <f>_xlfn.IFERROR(D12/C12-1,0)</f>
        <v>0.17614318706697452</v>
      </c>
      <c r="E14" s="616">
        <f>_xlfn.IFERROR(E11/D12-1,0)</f>
        <v>0.029640465764722013</v>
      </c>
      <c r="F14" s="616">
        <f>_xlfn.IFERROR(F11/E12-1,0)</f>
        <v>0</v>
      </c>
      <c r="J14" s="120"/>
    </row>
    <row r="15" spans="1:6" ht="16.5" thickTop="1">
      <c r="A15" s="109" t="s">
        <v>495</v>
      </c>
      <c r="B15" s="110" t="s">
        <v>489</v>
      </c>
      <c r="C15" s="111">
        <v>222491</v>
      </c>
      <c r="D15" s="111">
        <v>227166</v>
      </c>
      <c r="E15" s="111">
        <v>214976</v>
      </c>
      <c r="F15" s="111">
        <v>349280</v>
      </c>
    </row>
    <row r="16" spans="1:6" ht="16.5" thickBot="1">
      <c r="A16" s="113"/>
      <c r="B16" s="114" t="s">
        <v>490</v>
      </c>
      <c r="C16" s="121">
        <v>203180</v>
      </c>
      <c r="D16" s="121">
        <v>218521</v>
      </c>
      <c r="E16" s="116">
        <v>214434</v>
      </c>
      <c r="F16" s="116" t="s">
        <v>491</v>
      </c>
    </row>
    <row r="17" spans="1:6" ht="15">
      <c r="A17" s="117"/>
      <c r="B17" s="118" t="s">
        <v>492</v>
      </c>
      <c r="C17" s="615">
        <f>_xlfn.IFERROR(C16/C15-1,0)</f>
        <v>-0.08679452202561</v>
      </c>
      <c r="D17" s="615">
        <f>_xlfn.IFERROR(D16/D15-1,0)</f>
        <v>-0.038055871037039</v>
      </c>
      <c r="E17" s="119" t="s">
        <v>491</v>
      </c>
      <c r="F17" s="119" t="s">
        <v>491</v>
      </c>
    </row>
    <row r="18" spans="1:10" ht="15.75" thickBot="1">
      <c r="A18" s="705" t="s">
        <v>493</v>
      </c>
      <c r="B18" s="705"/>
      <c r="C18" s="616">
        <f>_xlfn.IFERROR(C16/B16-1,0)</f>
        <v>0</v>
      </c>
      <c r="D18" s="616">
        <f>_xlfn.IFERROR(D16/C16-1,0)</f>
        <v>0.07550447878728228</v>
      </c>
      <c r="E18" s="617">
        <f>_xlfn.IFERROR(E15/D16-1,0)</f>
        <v>-0.016222697132083463</v>
      </c>
      <c r="F18" s="617">
        <f>_xlfn.IFERROR(F15/E16-1,0)</f>
        <v>0.6288461717824598</v>
      </c>
      <c r="J18" s="120"/>
    </row>
    <row r="19" spans="1:6" ht="16.5" thickTop="1">
      <c r="A19" s="109" t="s">
        <v>496</v>
      </c>
      <c r="B19" s="110" t="s">
        <v>489</v>
      </c>
      <c r="C19" s="111">
        <v>223844</v>
      </c>
      <c r="D19" s="111">
        <v>227444</v>
      </c>
      <c r="E19" s="111">
        <v>215712</v>
      </c>
      <c r="F19" s="111">
        <v>346399</v>
      </c>
    </row>
    <row r="20" spans="1:6" ht="16.5" thickBot="1">
      <c r="A20" s="113"/>
      <c r="B20" s="114" t="s">
        <v>490</v>
      </c>
      <c r="C20" s="121">
        <v>210849</v>
      </c>
      <c r="D20" s="121">
        <v>211678</v>
      </c>
      <c r="E20" s="116">
        <v>213910</v>
      </c>
      <c r="F20" s="116" t="s">
        <v>491</v>
      </c>
    </row>
    <row r="21" spans="1:6" ht="15">
      <c r="A21" s="117"/>
      <c r="B21" s="118" t="s">
        <v>492</v>
      </c>
      <c r="C21" s="615">
        <f>_xlfn.IFERROR(C20/C19-1,0)</f>
        <v>-0.05805382319829877</v>
      </c>
      <c r="D21" s="615">
        <f>_xlfn.IFERROR(D20/D19-1,0)</f>
        <v>-0.06931816183324246</v>
      </c>
      <c r="E21" s="119" t="s">
        <v>491</v>
      </c>
      <c r="F21" s="119" t="s">
        <v>491</v>
      </c>
    </row>
    <row r="22" spans="1:6" ht="15.75" thickBot="1">
      <c r="A22" s="705" t="s">
        <v>493</v>
      </c>
      <c r="B22" s="705"/>
      <c r="C22" s="616">
        <f>_xlfn.IFERROR(C20/B20-1,0)</f>
        <v>0</v>
      </c>
      <c r="D22" s="616">
        <f>_xlfn.IFERROR(D20/C20-1,0)</f>
        <v>0.003931723650574481</v>
      </c>
      <c r="E22" s="616">
        <f>_xlfn.IFERROR(E19/D20-1,0)</f>
        <v>0.019057247328489568</v>
      </c>
      <c r="F22" s="616">
        <f>_xlfn.IFERROR(F19/E20-1,0)</f>
        <v>0.6193679584872143</v>
      </c>
    </row>
    <row r="23" spans="1:6" ht="16.5" thickTop="1">
      <c r="A23" s="109" t="s">
        <v>497</v>
      </c>
      <c r="B23" s="110" t="s">
        <v>489</v>
      </c>
      <c r="C23" s="111">
        <f>C15-C19</f>
        <v>-1353</v>
      </c>
      <c r="D23" s="111">
        <f>D15-D19</f>
        <v>-278</v>
      </c>
      <c r="E23" s="111">
        <f>E15-E19</f>
        <v>-736</v>
      </c>
      <c r="F23" s="111">
        <f>F15-F19</f>
        <v>2881</v>
      </c>
    </row>
    <row r="24" spans="1:6" ht="16.5" thickBot="1">
      <c r="A24" s="113"/>
      <c r="B24" s="114" t="s">
        <v>490</v>
      </c>
      <c r="C24" s="121">
        <f>C16-C20</f>
        <v>-7669</v>
      </c>
      <c r="D24" s="121">
        <f>D16-D20</f>
        <v>6843</v>
      </c>
      <c r="E24" s="121">
        <f>E16-E20</f>
        <v>524</v>
      </c>
      <c r="F24" s="116" t="s">
        <v>491</v>
      </c>
    </row>
    <row r="25" spans="1:6" ht="15">
      <c r="A25" s="117"/>
      <c r="B25" s="118" t="s">
        <v>492</v>
      </c>
      <c r="C25" s="615">
        <f>_xlfn.IFERROR(C24/C23-1,0)</f>
        <v>4.668144863266814</v>
      </c>
      <c r="D25" s="615">
        <f>_xlfn.IFERROR(D24/D23-1,0)</f>
        <v>-25.615107913669064</v>
      </c>
      <c r="E25" s="119" t="s">
        <v>491</v>
      </c>
      <c r="F25" s="119" t="s">
        <v>491</v>
      </c>
    </row>
    <row r="26" spans="1:6" ht="15.75" thickBot="1">
      <c r="A26" s="705" t="s">
        <v>493</v>
      </c>
      <c r="B26" s="705"/>
      <c r="C26" s="616">
        <f>_xlfn.IFERROR(C24/B24-1,0)</f>
        <v>0</v>
      </c>
      <c r="D26" s="616">
        <f>_xlfn.IFERROR(D24/C24-1,0)</f>
        <v>-1.892293649758769</v>
      </c>
      <c r="E26" s="617">
        <f>_xlfn.IFERROR(E23/D24-1,0)</f>
        <v>-1.1075551658629257</v>
      </c>
      <c r="F26" s="617">
        <f>_xlfn.IFERROR(F23/E24-1,0)</f>
        <v>4.498091603053435</v>
      </c>
    </row>
    <row r="27" spans="1:6" ht="16.5" thickTop="1">
      <c r="A27" s="122" t="s">
        <v>498</v>
      </c>
      <c r="B27" s="110" t="s">
        <v>489</v>
      </c>
      <c r="C27" s="111">
        <v>347</v>
      </c>
      <c r="D27" s="111">
        <v>522</v>
      </c>
      <c r="E27" s="111">
        <v>64</v>
      </c>
      <c r="F27" s="111">
        <v>2881</v>
      </c>
    </row>
    <row r="28" spans="1:6" ht="16.5" thickBot="1">
      <c r="A28" s="113"/>
      <c r="B28" s="114" t="s">
        <v>490</v>
      </c>
      <c r="C28" s="121">
        <v>-10626</v>
      </c>
      <c r="D28" s="121">
        <v>7653</v>
      </c>
      <c r="E28" s="116">
        <v>2836</v>
      </c>
      <c r="F28" s="116" t="s">
        <v>491</v>
      </c>
    </row>
    <row r="29" spans="1:6" ht="15">
      <c r="A29" s="117"/>
      <c r="B29" s="118" t="s">
        <v>492</v>
      </c>
      <c r="C29" s="615">
        <f>_xlfn.IFERROR(C28/C27-1,0)</f>
        <v>-31.622478386167145</v>
      </c>
      <c r="D29" s="615">
        <f>_xlfn.IFERROR(D28/D27-1,0)</f>
        <v>13.660919540229886</v>
      </c>
      <c r="E29" s="119" t="s">
        <v>491</v>
      </c>
      <c r="F29" s="119" t="s">
        <v>491</v>
      </c>
    </row>
    <row r="30" spans="1:6" ht="15.75" thickBot="1">
      <c r="A30" s="705" t="s">
        <v>493</v>
      </c>
      <c r="B30" s="705"/>
      <c r="C30" s="616">
        <f>_xlfn.IFERROR(C28/B28-1,0)</f>
        <v>0</v>
      </c>
      <c r="D30" s="616">
        <f>_xlfn.IFERROR(D28/C28-1,0)</f>
        <v>-1.7202145680406549</v>
      </c>
      <c r="E30" s="616">
        <f>_xlfn.IFERROR(E27/D28-1,0)</f>
        <v>-0.9916372664314648</v>
      </c>
      <c r="F30" s="616">
        <f>_xlfn.IFERROR(F27/E28-1,0)</f>
        <v>0.015867418899858876</v>
      </c>
    </row>
    <row r="31" spans="1:6" ht="9" customHeight="1" thickBot="1" thickTop="1">
      <c r="A31" s="123"/>
      <c r="B31" s="124"/>
      <c r="C31" s="125"/>
      <c r="D31" s="125"/>
      <c r="E31" s="126"/>
      <c r="F31" s="126"/>
    </row>
    <row r="32" spans="1:6" ht="16.5" thickTop="1">
      <c r="A32" s="109" t="s">
        <v>499</v>
      </c>
      <c r="B32" s="110" t="s">
        <v>489</v>
      </c>
      <c r="C32" s="111">
        <v>31</v>
      </c>
      <c r="D32" s="111">
        <v>31</v>
      </c>
      <c r="E32" s="112">
        <v>31</v>
      </c>
      <c r="F32" s="112">
        <v>31</v>
      </c>
    </row>
    <row r="33" spans="1:6" ht="16.5" thickBot="1">
      <c r="A33" s="113"/>
      <c r="B33" s="114" t="s">
        <v>490</v>
      </c>
      <c r="C33" s="121">
        <v>31</v>
      </c>
      <c r="D33" s="121">
        <v>31</v>
      </c>
      <c r="E33" s="127">
        <v>31</v>
      </c>
      <c r="F33" s="127" t="s">
        <v>491</v>
      </c>
    </row>
    <row r="34" spans="1:6" ht="15">
      <c r="A34" s="117"/>
      <c r="B34" s="118" t="s">
        <v>492</v>
      </c>
      <c r="C34" s="615">
        <f>_xlfn.IFERROR(C33/C32-1,0)</f>
        <v>0</v>
      </c>
      <c r="D34" s="615">
        <f>_xlfn.IFERROR(D33/D32-1,0)</f>
        <v>0</v>
      </c>
      <c r="E34" s="119" t="s">
        <v>491</v>
      </c>
      <c r="F34" s="119" t="s">
        <v>491</v>
      </c>
    </row>
    <row r="35" spans="1:6" ht="15.75" thickBot="1">
      <c r="A35" s="705" t="s">
        <v>493</v>
      </c>
      <c r="B35" s="705"/>
      <c r="C35" s="616">
        <f>_xlfn.IFERROR(C33/B33-1,0)</f>
        <v>0</v>
      </c>
      <c r="D35" s="616">
        <f>_xlfn.IFERROR(D33/C33-1,0)</f>
        <v>0</v>
      </c>
      <c r="E35" s="616">
        <f>_xlfn.IFERROR(E32/D33-1,0)</f>
        <v>0</v>
      </c>
      <c r="F35" s="616">
        <f>_xlfn.IFERROR(F32/E33-1,0)</f>
        <v>0</v>
      </c>
    </row>
    <row r="36" spans="1:6" ht="16.5" thickTop="1">
      <c r="A36" s="109" t="s">
        <v>500</v>
      </c>
      <c r="B36" s="110" t="s">
        <v>489</v>
      </c>
      <c r="C36" s="111">
        <v>42</v>
      </c>
      <c r="D36" s="111">
        <v>43</v>
      </c>
      <c r="E36" s="112">
        <v>47</v>
      </c>
      <c r="F36" s="112">
        <v>56</v>
      </c>
    </row>
    <row r="37" spans="1:6" ht="16.5" thickBot="1">
      <c r="A37" s="113"/>
      <c r="B37" s="114" t="s">
        <v>490</v>
      </c>
      <c r="C37" s="121">
        <v>42</v>
      </c>
      <c r="D37" s="121">
        <v>43</v>
      </c>
      <c r="E37" s="127">
        <v>47</v>
      </c>
      <c r="F37" s="127" t="s">
        <v>491</v>
      </c>
    </row>
    <row r="38" spans="1:10" ht="15">
      <c r="A38" s="117"/>
      <c r="B38" s="118" t="s">
        <v>492</v>
      </c>
      <c r="C38" s="615">
        <f>_xlfn.IFERROR(C37/C36-1,0)</f>
        <v>0</v>
      </c>
      <c r="D38" s="615">
        <f>_xlfn.IFERROR(D37/D36-1,0)</f>
        <v>0</v>
      </c>
      <c r="E38" s="119" t="s">
        <v>491</v>
      </c>
      <c r="F38" s="119" t="s">
        <v>491</v>
      </c>
      <c r="J38" s="128"/>
    </row>
    <row r="39" spans="1:6" ht="15.75" thickBot="1">
      <c r="A39" s="705" t="s">
        <v>493</v>
      </c>
      <c r="B39" s="705"/>
      <c r="C39" s="616">
        <f>_xlfn.IFERROR(C37/B37-1,0)</f>
        <v>0</v>
      </c>
      <c r="D39" s="616">
        <f>_xlfn.IFERROR(D37/C37-1,0)</f>
        <v>0.023809523809523725</v>
      </c>
      <c r="E39" s="617">
        <f>_xlfn.IFERROR(E36/D37-1,0)</f>
        <v>0.09302325581395343</v>
      </c>
      <c r="F39" s="617">
        <f>_xlfn.IFERROR(F36/E37-1,0)</f>
        <v>0.1914893617021276</v>
      </c>
    </row>
    <row r="40" spans="1:6" ht="9" customHeight="1" thickBot="1" thickTop="1">
      <c r="A40" s="123"/>
      <c r="B40" s="124"/>
      <c r="C40" s="125"/>
      <c r="D40" s="125"/>
      <c r="E40" s="126"/>
      <c r="F40" s="126"/>
    </row>
    <row r="41" spans="1:6" ht="16.5" thickTop="1">
      <c r="A41" s="109" t="s">
        <v>501</v>
      </c>
      <c r="B41" s="110" t="s">
        <v>489</v>
      </c>
      <c r="C41" s="111">
        <v>5860</v>
      </c>
      <c r="D41" s="111">
        <v>5000</v>
      </c>
      <c r="E41" s="112">
        <v>5200</v>
      </c>
      <c r="F41" s="112">
        <v>38900</v>
      </c>
    </row>
    <row r="42" spans="1:6" ht="16.5" thickBot="1">
      <c r="A42" s="113"/>
      <c r="B42" s="114" t="s">
        <v>490</v>
      </c>
      <c r="C42" s="121">
        <v>3994</v>
      </c>
      <c r="D42" s="121"/>
      <c r="E42" s="127" t="s">
        <v>491</v>
      </c>
      <c r="F42" s="127" t="s">
        <v>491</v>
      </c>
    </row>
    <row r="43" spans="1:6" ht="15">
      <c r="A43" s="117"/>
      <c r="B43" s="118" t="s">
        <v>492</v>
      </c>
      <c r="C43" s="615">
        <f>_xlfn.IFERROR(C42/C41-1,0)</f>
        <v>-0.31843003412969284</v>
      </c>
      <c r="D43" s="615">
        <f>_xlfn.IFERROR(D42/D41-1,0)</f>
        <v>-1</v>
      </c>
      <c r="E43" s="119" t="s">
        <v>491</v>
      </c>
      <c r="F43" s="119" t="s">
        <v>491</v>
      </c>
    </row>
    <row r="44" spans="1:6" ht="15.75" thickBot="1">
      <c r="A44" s="705" t="s">
        <v>493</v>
      </c>
      <c r="B44" s="705"/>
      <c r="C44" s="616">
        <f>_xlfn.IFERROR(C42/B42-1,0)</f>
        <v>0</v>
      </c>
      <c r="D44" s="616">
        <f>_xlfn.IFERROR(D42/C42-1,0)</f>
        <v>-1</v>
      </c>
      <c r="E44" s="617">
        <f>_xlfn.IFERROR(E41/D42-1,0)</f>
        <v>0</v>
      </c>
      <c r="F44" s="617">
        <f>_xlfn.IFERROR(F41/E42-1,0)</f>
        <v>0</v>
      </c>
    </row>
    <row r="45" spans="1:6" ht="13.5" thickTop="1">
      <c r="A45" s="102"/>
      <c r="B45" s="102"/>
      <c r="C45" s="102"/>
      <c r="D45" s="102"/>
      <c r="E45" s="102"/>
      <c r="F45" s="102"/>
    </row>
    <row r="46" spans="1:7" ht="15.75" customHeight="1">
      <c r="A46" s="706" t="s">
        <v>502</v>
      </c>
      <c r="B46" s="706"/>
      <c r="C46" s="706"/>
      <c r="D46" s="706"/>
      <c r="E46" s="706"/>
      <c r="F46" s="706"/>
      <c r="G46" s="129"/>
    </row>
    <row r="47" spans="1:7" ht="12.75">
      <c r="A47" s="706"/>
      <c r="B47" s="706"/>
      <c r="C47" s="706"/>
      <c r="D47" s="706"/>
      <c r="E47" s="706"/>
      <c r="F47" s="706"/>
      <c r="G47" s="129"/>
    </row>
    <row r="48" spans="1:6" ht="12.75">
      <c r="A48" s="706"/>
      <c r="B48" s="706"/>
      <c r="C48" s="706"/>
      <c r="D48" s="706"/>
      <c r="E48" s="706"/>
      <c r="F48" s="706"/>
    </row>
    <row r="49" spans="1:6" ht="12.75">
      <c r="A49" s="102"/>
      <c r="B49" s="102"/>
      <c r="C49" s="102"/>
      <c r="D49" s="102"/>
      <c r="E49" s="102"/>
      <c r="F49" s="102"/>
    </row>
    <row r="50" spans="1:6" ht="12.75">
      <c r="A50" s="102" t="s">
        <v>503</v>
      </c>
      <c r="B50" s="102"/>
      <c r="C50" s="102"/>
      <c r="D50" s="102"/>
      <c r="E50" s="102"/>
      <c r="F50" s="102"/>
    </row>
  </sheetData>
  <sheetProtection selectLockedCells="1" selectUnlockedCells="1"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5118110236220472" footer="0.5118110236220472"/>
  <pageSetup horizontalDpi="300" verticalDpi="3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J23"/>
  <sheetViews>
    <sheetView showGridLines="0" zoomScale="85" zoomScaleNormal="85" zoomScalePageLayoutView="0" workbookViewId="0" topLeftCell="A16">
      <selection activeCell="D20" sqref="D20"/>
    </sheetView>
  </sheetViews>
  <sheetFormatPr defaultColWidth="9.140625" defaultRowHeight="12.75"/>
  <cols>
    <col min="1" max="1" width="6.7109375" style="44" customWidth="1"/>
    <col min="2" max="7" width="30.140625" style="44" customWidth="1"/>
    <col min="8" max="8" width="18.8515625" style="44" customWidth="1"/>
    <col min="9" max="9" width="15.57421875" style="44" customWidth="1"/>
    <col min="10" max="16384" width="9.140625" style="44" customWidth="1"/>
  </cols>
  <sheetData>
    <row r="1" spans="2:7" ht="15.75">
      <c r="B1" s="47"/>
      <c r="C1" s="47"/>
      <c r="D1" s="47"/>
      <c r="E1" s="47"/>
      <c r="F1" s="47"/>
      <c r="G1" s="79" t="s">
        <v>540</v>
      </c>
    </row>
    <row r="2" spans="2:6" ht="15.75">
      <c r="B2" s="47"/>
      <c r="C2" s="47"/>
      <c r="D2" s="47"/>
      <c r="E2" s="47"/>
      <c r="F2" s="47"/>
    </row>
    <row r="5" spans="2:9" ht="22.5" customHeight="1">
      <c r="B5" s="707" t="s">
        <v>541</v>
      </c>
      <c r="C5" s="707"/>
      <c r="D5" s="707"/>
      <c r="E5" s="707"/>
      <c r="F5" s="707"/>
      <c r="G5" s="707"/>
      <c r="H5" s="225"/>
      <c r="I5" s="225"/>
    </row>
    <row r="6" spans="7:9" ht="15.75">
      <c r="G6" s="226"/>
      <c r="H6" s="226"/>
      <c r="I6" s="226"/>
    </row>
    <row r="7" ht="15.75">
      <c r="G7" s="83" t="s">
        <v>542</v>
      </c>
    </row>
    <row r="8" spans="2:10" s="63" customFormat="1" ht="18" customHeight="1">
      <c r="B8" s="708" t="s">
        <v>808</v>
      </c>
      <c r="C8" s="708"/>
      <c r="D8" s="708"/>
      <c r="E8" s="708"/>
      <c r="F8" s="708"/>
      <c r="G8" s="708"/>
      <c r="J8" s="227"/>
    </row>
    <row r="9" spans="2:7" s="63" customFormat="1" ht="21.75" customHeight="1">
      <c r="B9" s="708"/>
      <c r="C9" s="708"/>
      <c r="D9" s="708"/>
      <c r="E9" s="708"/>
      <c r="F9" s="708"/>
      <c r="G9" s="708"/>
    </row>
    <row r="10" spans="2:7" s="63" customFormat="1" ht="54.75" customHeight="1">
      <c r="B10" s="228" t="s">
        <v>543</v>
      </c>
      <c r="C10" s="229" t="s">
        <v>544</v>
      </c>
      <c r="D10" s="229" t="s">
        <v>545</v>
      </c>
      <c r="E10" s="229" t="s">
        <v>546</v>
      </c>
      <c r="F10" s="229" t="s">
        <v>547</v>
      </c>
      <c r="G10" s="230" t="s">
        <v>548</v>
      </c>
    </row>
    <row r="11" spans="2:7" s="63" customFormat="1" ht="17.25" customHeight="1">
      <c r="B11" s="231"/>
      <c r="C11" s="232">
        <v>1</v>
      </c>
      <c r="D11" s="232">
        <v>2</v>
      </c>
      <c r="E11" s="232">
        <v>3</v>
      </c>
      <c r="F11" s="232" t="s">
        <v>549</v>
      </c>
      <c r="G11" s="233">
        <v>5</v>
      </c>
    </row>
    <row r="12" spans="2:7" s="63" customFormat="1" ht="33" customHeight="1">
      <c r="B12" s="234" t="s">
        <v>518</v>
      </c>
      <c r="C12" s="214"/>
      <c r="D12" s="214"/>
      <c r="E12" s="214"/>
      <c r="F12" s="235"/>
      <c r="G12" s="236"/>
    </row>
    <row r="13" spans="2:7" s="63" customFormat="1" ht="33" customHeight="1">
      <c r="B13" s="237" t="s">
        <v>550</v>
      </c>
      <c r="C13" s="30"/>
      <c r="D13" s="30"/>
      <c r="E13" s="30"/>
      <c r="F13" s="30"/>
      <c r="G13" s="238"/>
    </row>
    <row r="14" spans="2:7" s="63" customFormat="1" ht="33" customHeight="1">
      <c r="B14" s="239" t="s">
        <v>551</v>
      </c>
      <c r="C14" s="42">
        <f>SUM(C12:C13)</f>
        <v>0</v>
      </c>
      <c r="D14" s="42">
        <f>SUM(D12:D13)</f>
        <v>0</v>
      </c>
      <c r="E14" s="42">
        <f>SUM(E12:E13)</f>
        <v>0</v>
      </c>
      <c r="F14" s="42"/>
      <c r="G14" s="240"/>
    </row>
    <row r="15" spans="2:7" s="63" customFormat="1" ht="42.75" customHeight="1">
      <c r="B15" s="241"/>
      <c r="C15" s="242"/>
      <c r="D15" s="243"/>
      <c r="E15" s="244"/>
      <c r="F15" s="245" t="s">
        <v>542</v>
      </c>
      <c r="G15" s="245"/>
    </row>
    <row r="16" spans="2:8" s="63" customFormat="1" ht="33" customHeight="1">
      <c r="B16" s="709" t="s">
        <v>809</v>
      </c>
      <c r="C16" s="709"/>
      <c r="D16" s="709"/>
      <c r="E16" s="709"/>
      <c r="F16" s="709"/>
      <c r="G16" s="246"/>
      <c r="H16" s="247"/>
    </row>
    <row r="17" spans="2:7" s="63" customFormat="1" ht="18.75">
      <c r="B17" s="248"/>
      <c r="C17" s="232" t="s">
        <v>552</v>
      </c>
      <c r="D17" s="232" t="s">
        <v>553</v>
      </c>
      <c r="E17" s="232" t="s">
        <v>554</v>
      </c>
      <c r="F17" s="249" t="s">
        <v>555</v>
      </c>
      <c r="G17" s="250"/>
    </row>
    <row r="18" spans="2:7" s="63" customFormat="1" ht="33" customHeight="1">
      <c r="B18" s="234" t="s">
        <v>518</v>
      </c>
      <c r="C18" s="235"/>
      <c r="D18" s="235"/>
      <c r="E18" s="235"/>
      <c r="F18" s="251"/>
      <c r="G18" s="48"/>
    </row>
    <row r="19" spans="2:8" ht="33" customHeight="1">
      <c r="B19" s="252" t="s">
        <v>550</v>
      </c>
      <c r="C19" s="235">
        <v>20580</v>
      </c>
      <c r="D19" s="235">
        <v>29400</v>
      </c>
      <c r="E19" s="235">
        <v>47040</v>
      </c>
      <c r="F19" s="251">
        <v>58800</v>
      </c>
      <c r="G19" s="48"/>
      <c r="H19" s="48"/>
    </row>
    <row r="20" spans="2:8" ht="33" customHeight="1">
      <c r="B20" s="239" t="s">
        <v>551</v>
      </c>
      <c r="C20" s="42"/>
      <c r="D20" s="253"/>
      <c r="E20" s="254"/>
      <c r="F20" s="43"/>
      <c r="G20" s="48"/>
      <c r="H20" s="48"/>
    </row>
    <row r="21" ht="33" customHeight="1">
      <c r="G21" s="83"/>
    </row>
    <row r="22" spans="2:7" ht="18.75" customHeight="1">
      <c r="B22" s="710" t="s">
        <v>556</v>
      </c>
      <c r="C22" s="710"/>
      <c r="D22" s="710"/>
      <c r="E22" s="710"/>
      <c r="F22" s="710"/>
      <c r="G22" s="710"/>
    </row>
    <row r="23" ht="18.75" customHeight="1">
      <c r="B23" s="255"/>
    </row>
  </sheetData>
  <sheetProtection selectLockedCells="1" selectUnlockedCells="1"/>
  <mergeCells count="4">
    <mergeCell ref="B5:G5"/>
    <mergeCell ref="B8:G9"/>
    <mergeCell ref="B16:F16"/>
    <mergeCell ref="B22:G2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G46"/>
  <sheetViews>
    <sheetView showGridLines="0" zoomScalePageLayoutView="0" workbookViewId="0" topLeftCell="A16">
      <selection activeCell="E25" sqref="E25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102"/>
      <c r="B1" s="103"/>
      <c r="C1" s="103"/>
      <c r="D1" s="103"/>
      <c r="E1" s="103"/>
      <c r="F1" s="130"/>
    </row>
    <row r="2" spans="1:6" ht="12.75">
      <c r="A2" s="102"/>
      <c r="B2" s="103"/>
      <c r="C2" s="131"/>
      <c r="D2" s="131"/>
      <c r="E2" s="131"/>
      <c r="F2" s="131"/>
    </row>
    <row r="3" spans="1:6" ht="47.25" customHeight="1">
      <c r="A3" s="131"/>
      <c r="B3" s="132"/>
      <c r="C3" s="133" t="s">
        <v>504</v>
      </c>
      <c r="D3" s="133" t="s">
        <v>797</v>
      </c>
      <c r="E3" s="134" t="s">
        <v>798</v>
      </c>
      <c r="F3" s="135" t="s">
        <v>799</v>
      </c>
    </row>
    <row r="4" spans="1:6" ht="15" customHeight="1">
      <c r="A4" s="711" t="s">
        <v>505</v>
      </c>
      <c r="B4" s="711"/>
      <c r="C4" s="619">
        <v>-6335</v>
      </c>
      <c r="D4" s="619">
        <v>11463</v>
      </c>
      <c r="E4" s="619">
        <v>721</v>
      </c>
      <c r="F4" s="619">
        <v>2881</v>
      </c>
    </row>
    <row r="5" spans="1:6" ht="15" customHeight="1">
      <c r="A5" s="712" t="s">
        <v>506</v>
      </c>
      <c r="B5" s="712"/>
      <c r="C5" s="622">
        <v>-12.27</v>
      </c>
      <c r="D5" s="622">
        <v>7.51</v>
      </c>
      <c r="E5" s="623">
        <v>0.03</v>
      </c>
      <c r="F5" s="623">
        <v>0.06</v>
      </c>
    </row>
    <row r="6" spans="1:6" ht="15" customHeight="1">
      <c r="A6" s="712" t="s">
        <v>507</v>
      </c>
      <c r="B6" s="712"/>
      <c r="C6" s="620"/>
      <c r="D6" s="620"/>
      <c r="E6" s="621"/>
      <c r="F6" s="621"/>
    </row>
    <row r="7" spans="1:6" ht="15" customHeight="1">
      <c r="A7" s="712" t="s">
        <v>508</v>
      </c>
      <c r="B7" s="712"/>
      <c r="C7" s="620">
        <v>237963</v>
      </c>
      <c r="D7" s="620">
        <v>226874</v>
      </c>
      <c r="E7" s="621">
        <v>264181</v>
      </c>
      <c r="F7" s="621">
        <v>224904</v>
      </c>
    </row>
    <row r="8" spans="1:6" ht="15" customHeight="1">
      <c r="A8" s="712" t="s">
        <v>509</v>
      </c>
      <c r="B8" s="712"/>
      <c r="C8" s="620"/>
      <c r="D8" s="620"/>
      <c r="E8" s="620"/>
      <c r="F8" s="620"/>
    </row>
    <row r="9" spans="1:6" ht="15" customHeight="1">
      <c r="A9" s="712" t="s">
        <v>510</v>
      </c>
      <c r="B9" s="712"/>
      <c r="C9" s="622">
        <v>37.28</v>
      </c>
      <c r="D9" s="622">
        <v>44.35</v>
      </c>
      <c r="E9" s="622">
        <v>41.39</v>
      </c>
      <c r="F9" s="622">
        <v>43.06</v>
      </c>
    </row>
    <row r="10" spans="1:6" ht="15" customHeight="1">
      <c r="A10" s="713" t="s">
        <v>511</v>
      </c>
      <c r="B10" s="713"/>
      <c r="C10" s="624">
        <v>10.64</v>
      </c>
      <c r="D10" s="624">
        <v>12.6</v>
      </c>
      <c r="E10" s="625">
        <v>14.57</v>
      </c>
      <c r="F10" s="625">
        <v>14.57</v>
      </c>
    </row>
    <row r="11" spans="1:6" ht="12.75">
      <c r="A11" s="138"/>
      <c r="B11" s="138"/>
      <c r="C11" s="138"/>
      <c r="D11" s="138"/>
      <c r="E11" s="138"/>
      <c r="F11" s="138"/>
    </row>
    <row r="12" spans="1:6" ht="12.75">
      <c r="A12" s="102"/>
      <c r="B12" s="103"/>
      <c r="C12" s="131"/>
      <c r="D12" s="131"/>
      <c r="E12" s="131"/>
      <c r="F12" s="139" t="s">
        <v>1</v>
      </c>
    </row>
    <row r="13" spans="1:6" ht="39.75" customHeight="1">
      <c r="A13" s="131"/>
      <c r="B13" s="132"/>
      <c r="C13" s="140" t="s">
        <v>512</v>
      </c>
      <c r="D13" s="140" t="s">
        <v>513</v>
      </c>
      <c r="E13" s="140" t="s">
        <v>800</v>
      </c>
      <c r="F13" s="140" t="s">
        <v>801</v>
      </c>
    </row>
    <row r="14" spans="1:6" ht="15" customHeight="1">
      <c r="A14" s="714" t="s">
        <v>515</v>
      </c>
      <c r="B14" s="714"/>
      <c r="C14" s="618">
        <v>0</v>
      </c>
      <c r="D14" s="618">
        <v>0</v>
      </c>
      <c r="E14" s="618">
        <v>0</v>
      </c>
      <c r="F14" s="636">
        <v>0</v>
      </c>
    </row>
    <row r="15" spans="1:6" ht="15" customHeight="1">
      <c r="A15" s="715" t="s">
        <v>516</v>
      </c>
      <c r="B15" s="715"/>
      <c r="C15" s="637">
        <v>0</v>
      </c>
      <c r="D15" s="637">
        <v>0</v>
      </c>
      <c r="E15" s="637">
        <v>0</v>
      </c>
      <c r="F15" s="638">
        <v>0</v>
      </c>
    </row>
    <row r="16" spans="1:6" ht="15" customHeight="1">
      <c r="A16" s="716" t="s">
        <v>517</v>
      </c>
      <c r="B16" s="716"/>
      <c r="C16" s="594">
        <v>0</v>
      </c>
      <c r="D16" s="594">
        <f>SUM(D14:D15)</f>
        <v>0</v>
      </c>
      <c r="E16" s="594">
        <f>SUM(E14:E15)</f>
        <v>0</v>
      </c>
      <c r="F16" s="594">
        <f>SUM(F14:F15)</f>
        <v>0</v>
      </c>
    </row>
    <row r="17" spans="1:6" s="145" customFormat="1" ht="15">
      <c r="A17" s="142"/>
      <c r="B17" s="143"/>
      <c r="C17" s="144"/>
      <c r="D17" s="144"/>
      <c r="E17" s="144"/>
      <c r="F17" s="144"/>
    </row>
    <row r="18" spans="1:6" s="145" customFormat="1" ht="15">
      <c r="A18" s="146"/>
      <c r="B18" s="147"/>
      <c r="C18" s="148"/>
      <c r="D18" s="148"/>
      <c r="E18" s="148"/>
      <c r="F18" s="139" t="s">
        <v>1</v>
      </c>
    </row>
    <row r="19" spans="1:6" ht="30" customHeight="1" thickBot="1">
      <c r="A19" s="149"/>
      <c r="B19" s="150"/>
      <c r="C19" s="151" t="s">
        <v>802</v>
      </c>
      <c r="D19" s="151" t="s">
        <v>486</v>
      </c>
      <c r="E19" s="151" t="s">
        <v>487</v>
      </c>
      <c r="F19" s="152" t="s">
        <v>799</v>
      </c>
    </row>
    <row r="20" spans="1:6" ht="15" customHeight="1" thickBot="1">
      <c r="A20" s="717" t="s">
        <v>518</v>
      </c>
      <c r="B20" s="153" t="s">
        <v>489</v>
      </c>
      <c r="C20" s="626">
        <v>6600</v>
      </c>
      <c r="D20" s="626">
        <v>10000</v>
      </c>
      <c r="E20" s="626"/>
      <c r="F20" s="154"/>
    </row>
    <row r="21" spans="1:6" ht="15" customHeight="1" thickBot="1">
      <c r="A21" s="717"/>
      <c r="B21" s="155" t="s">
        <v>519</v>
      </c>
      <c r="C21" s="627"/>
      <c r="D21" s="627">
        <v>9000</v>
      </c>
      <c r="E21" s="627"/>
      <c r="F21" s="156" t="s">
        <v>491</v>
      </c>
    </row>
    <row r="22" spans="1:6" ht="15" customHeight="1" thickBot="1">
      <c r="A22" s="717"/>
      <c r="B22" s="136" t="s">
        <v>520</v>
      </c>
      <c r="C22" s="628"/>
      <c r="D22" s="628">
        <v>9000</v>
      </c>
      <c r="E22" s="628"/>
      <c r="F22" s="157" t="s">
        <v>491</v>
      </c>
    </row>
    <row r="23" spans="1:6" ht="15" customHeight="1" thickBot="1">
      <c r="A23" s="718" t="s">
        <v>521</v>
      </c>
      <c r="B23" s="158" t="s">
        <v>489</v>
      </c>
      <c r="C23" s="629"/>
      <c r="D23" s="629"/>
      <c r="E23" s="629"/>
      <c r="F23" s="154">
        <v>58800</v>
      </c>
    </row>
    <row r="24" spans="1:6" ht="15" customHeight="1" thickBot="1">
      <c r="A24" s="718"/>
      <c r="B24" s="141" t="s">
        <v>519</v>
      </c>
      <c r="C24" s="92"/>
      <c r="D24" s="92"/>
      <c r="E24" s="92"/>
      <c r="F24" s="156" t="s">
        <v>491</v>
      </c>
    </row>
    <row r="25" spans="1:6" ht="15" customHeight="1" thickBot="1">
      <c r="A25" s="718"/>
      <c r="B25" s="137" t="s">
        <v>520</v>
      </c>
      <c r="C25" s="628"/>
      <c r="D25" s="628"/>
      <c r="E25" s="628"/>
      <c r="F25" s="157" t="s">
        <v>491</v>
      </c>
    </row>
    <row r="26" spans="1:6" ht="15.75" thickBot="1">
      <c r="A26" s="721" t="s">
        <v>522</v>
      </c>
      <c r="B26" s="159" t="s">
        <v>489</v>
      </c>
      <c r="C26" s="630">
        <v>6600</v>
      </c>
      <c r="D26" s="630">
        <v>10000</v>
      </c>
      <c r="E26" s="631"/>
      <c r="F26" s="160">
        <v>58800</v>
      </c>
    </row>
    <row r="27" spans="1:6" ht="15">
      <c r="A27" s="721"/>
      <c r="B27" s="161" t="s">
        <v>519</v>
      </c>
      <c r="C27" s="632"/>
      <c r="D27" s="632">
        <v>9000</v>
      </c>
      <c r="E27" s="633"/>
      <c r="F27" s="162" t="s">
        <v>491</v>
      </c>
    </row>
    <row r="28" spans="1:6" ht="15">
      <c r="A28" s="721"/>
      <c r="B28" s="163" t="s">
        <v>520</v>
      </c>
      <c r="C28" s="634"/>
      <c r="D28" s="635">
        <v>9000</v>
      </c>
      <c r="E28" s="634"/>
      <c r="F28" s="164" t="s">
        <v>491</v>
      </c>
    </row>
    <row r="29" spans="1:6" ht="12.75">
      <c r="A29" s="138"/>
      <c r="B29" s="165"/>
      <c r="C29" s="166"/>
      <c r="D29" s="166"/>
      <c r="E29" s="167"/>
      <c r="F29" s="166"/>
    </row>
    <row r="30" spans="1:6" ht="12.75">
      <c r="A30" s="103"/>
      <c r="B30" s="168"/>
      <c r="C30" s="166"/>
      <c r="D30" s="166"/>
      <c r="E30" s="166"/>
      <c r="F30" s="166"/>
    </row>
    <row r="31" spans="1:6" ht="12.75">
      <c r="A31" s="103"/>
      <c r="B31" s="168"/>
      <c r="C31" s="166"/>
      <c r="D31" s="166"/>
      <c r="E31" s="166"/>
      <c r="F31" s="166"/>
    </row>
    <row r="32" spans="1:6" ht="12.75">
      <c r="A32" s="102"/>
      <c r="B32" s="103"/>
      <c r="C32" s="102"/>
      <c r="D32" s="102"/>
      <c r="E32" s="102"/>
      <c r="F32" s="102"/>
    </row>
    <row r="33" spans="1:6" ht="12.75">
      <c r="A33" s="102"/>
      <c r="B33" s="103"/>
      <c r="C33" s="102"/>
      <c r="D33" s="102"/>
      <c r="E33" s="102"/>
      <c r="F33" s="102"/>
    </row>
    <row r="34" spans="1:6" ht="18" customHeight="1">
      <c r="A34" s="169" t="s">
        <v>523</v>
      </c>
      <c r="B34" s="169"/>
      <c r="C34" s="169"/>
      <c r="D34" s="169"/>
      <c r="E34" s="169"/>
      <c r="F34" s="169"/>
    </row>
    <row r="35" spans="1:7" ht="18" customHeight="1">
      <c r="A35" s="722" t="s">
        <v>524</v>
      </c>
      <c r="B35" s="722"/>
      <c r="C35" s="722"/>
      <c r="D35" s="722"/>
      <c r="E35" s="722"/>
      <c r="F35" s="722"/>
      <c r="G35" s="170"/>
    </row>
    <row r="36" spans="1:7" ht="18" customHeight="1">
      <c r="A36" s="722"/>
      <c r="B36" s="722"/>
      <c r="C36" s="722"/>
      <c r="D36" s="722"/>
      <c r="E36" s="722"/>
      <c r="F36" s="722"/>
      <c r="G36" s="170"/>
    </row>
    <row r="37" spans="1:7" ht="18" customHeight="1">
      <c r="A37" s="722"/>
      <c r="B37" s="722"/>
      <c r="C37" s="722"/>
      <c r="D37" s="722"/>
      <c r="E37" s="722"/>
      <c r="F37" s="722"/>
      <c r="G37" s="170"/>
    </row>
    <row r="38" spans="1:7" ht="18" customHeight="1">
      <c r="A38" s="722"/>
      <c r="B38" s="722"/>
      <c r="C38" s="722"/>
      <c r="D38" s="722"/>
      <c r="E38" s="722"/>
      <c r="F38" s="722"/>
      <c r="G38" s="170"/>
    </row>
    <row r="39" spans="1:7" ht="18" customHeight="1">
      <c r="A39" s="719" t="s">
        <v>525</v>
      </c>
      <c r="B39" s="719"/>
      <c r="C39" s="719"/>
      <c r="D39" s="719"/>
      <c r="E39" s="719"/>
      <c r="F39" s="719"/>
      <c r="G39" s="170"/>
    </row>
    <row r="40" spans="1:7" ht="18" customHeight="1">
      <c r="A40" s="719" t="s">
        <v>526</v>
      </c>
      <c r="B40" s="719"/>
      <c r="C40" s="719"/>
      <c r="D40" s="719"/>
      <c r="E40" s="719"/>
      <c r="F40" s="719"/>
      <c r="G40" s="170"/>
    </row>
    <row r="41" spans="1:7" ht="18" customHeight="1">
      <c r="A41" s="719" t="s">
        <v>527</v>
      </c>
      <c r="B41" s="719"/>
      <c r="C41" s="719"/>
      <c r="D41" s="719"/>
      <c r="E41" s="719"/>
      <c r="F41" s="719"/>
      <c r="G41" s="170"/>
    </row>
    <row r="42" spans="1:7" ht="18" customHeight="1">
      <c r="A42" s="720" t="s">
        <v>528</v>
      </c>
      <c r="B42" s="720"/>
      <c r="C42" s="720"/>
      <c r="D42" s="720"/>
      <c r="E42" s="720"/>
      <c r="F42" s="720"/>
      <c r="G42" s="170"/>
    </row>
    <row r="43" spans="1:7" ht="12" customHeight="1">
      <c r="A43" s="720"/>
      <c r="B43" s="720"/>
      <c r="C43" s="720"/>
      <c r="D43" s="720"/>
      <c r="E43" s="720"/>
      <c r="F43" s="720"/>
      <c r="G43" s="170"/>
    </row>
    <row r="44" spans="1:7" ht="18" customHeight="1">
      <c r="A44" s="719" t="s">
        <v>529</v>
      </c>
      <c r="B44" s="719"/>
      <c r="C44" s="719"/>
      <c r="D44" s="719"/>
      <c r="E44" s="719"/>
      <c r="F44" s="719"/>
      <c r="G44" s="170"/>
    </row>
    <row r="45" spans="1:6" ht="21" customHeight="1">
      <c r="A45" s="720" t="s">
        <v>530</v>
      </c>
      <c r="B45" s="720"/>
      <c r="C45" s="720"/>
      <c r="D45" s="720"/>
      <c r="E45" s="720"/>
      <c r="F45" s="720"/>
    </row>
    <row r="46" spans="1:6" ht="9" customHeight="1">
      <c r="A46" s="720"/>
      <c r="B46" s="720"/>
      <c r="C46" s="720"/>
      <c r="D46" s="720"/>
      <c r="E46" s="720"/>
      <c r="F46" s="720"/>
    </row>
  </sheetData>
  <sheetProtection selectLockedCells="1" selectUnlockedCells="1"/>
  <mergeCells count="20">
    <mergeCell ref="A44:F44"/>
    <mergeCell ref="A45:F46"/>
    <mergeCell ref="A26:A28"/>
    <mergeCell ref="A35:F38"/>
    <mergeCell ref="A39:F39"/>
    <mergeCell ref="A40:F40"/>
    <mergeCell ref="A41:F41"/>
    <mergeCell ref="A42:F43"/>
    <mergeCell ref="A10:B10"/>
    <mergeCell ref="A14:B14"/>
    <mergeCell ref="A15:B15"/>
    <mergeCell ref="A16:B16"/>
    <mergeCell ref="A20:A22"/>
    <mergeCell ref="A23:A25"/>
    <mergeCell ref="A4:B4"/>
    <mergeCell ref="A5:B5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38164</dc:creator>
  <cp:keywords/>
  <dc:description/>
  <cp:lastModifiedBy>Korisnik</cp:lastModifiedBy>
  <cp:lastPrinted>2020-11-25T10:58:55Z</cp:lastPrinted>
  <dcterms:created xsi:type="dcterms:W3CDTF">2021-12-07T08:25:04Z</dcterms:created>
  <dcterms:modified xsi:type="dcterms:W3CDTF">2022-01-14T10:36:35Z</dcterms:modified>
  <cp:category/>
  <cp:version/>
  <cp:contentType/>
  <cp:contentStatus/>
</cp:coreProperties>
</file>